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03062024 - MŠ Masarykova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'03062024 - MŠ Masarykova'!$C$84:$K$199</definedName>
    <definedName name="_xlnm.Print_Area" localSheetId="1">'03062024 - MŠ Masarykova'!$C$4:$J$37,'03062024 - MŠ Masarykova'!$C$43:$J$68,'03062024 - MŠ Masarykova'!$C$74:$K$199</definedName>
    <definedName name="_xlnm.Print_Titles" localSheetId="1">'03062024 - MŠ Masarykova'!$84:$84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F81"/>
  <c r="F79"/>
  <c r="E77"/>
  <c r="F50"/>
  <c r="F48"/>
  <c r="E46"/>
  <c r="J22"/>
  <c r="E22"/>
  <c r="J82"/>
  <c r="J21"/>
  <c r="J19"/>
  <c r="E19"/>
  <c r="J50"/>
  <c r="J18"/>
  <c r="J16"/>
  <c r="E16"/>
  <c r="F82"/>
  <c r="J15"/>
  <c r="J10"/>
  <c r="J79"/>
  <c i="1" r="L50"/>
  <c r="AM50"/>
  <c r="AM49"/>
  <c r="L49"/>
  <c r="AM47"/>
  <c r="L47"/>
  <c r="L45"/>
  <c r="L44"/>
  <c i="2" r="J133"/>
  <c r="BK179"/>
  <c r="BK149"/>
  <c r="J146"/>
  <c r="BK190"/>
  <c r="BK129"/>
  <c r="J173"/>
  <c r="J145"/>
  <c r="J161"/>
  <c r="BK100"/>
  <c r="BK144"/>
  <c r="BK161"/>
  <c r="J155"/>
  <c r="BK88"/>
  <c r="BK135"/>
  <c r="J158"/>
  <c r="J103"/>
  <c r="J124"/>
  <c r="J149"/>
  <c r="J195"/>
  <c r="BK145"/>
  <c r="J100"/>
  <c r="BK113"/>
  <c r="J126"/>
  <c r="BK140"/>
  <c r="J88"/>
  <c r="BK146"/>
  <c r="BK170"/>
  <c r="BK151"/>
  <c r="J192"/>
  <c r="BK133"/>
  <c r="BK157"/>
  <c r="J185"/>
  <c r="BK173"/>
  <c r="BK187"/>
  <c r="J94"/>
  <c r="BK142"/>
  <c r="BK167"/>
  <c r="J163"/>
  <c r="BK198"/>
  <c r="J116"/>
  <c r="J170"/>
  <c r="BK163"/>
  <c r="J157"/>
  <c r="J198"/>
  <c r="J97"/>
  <c r="J140"/>
  <c i="1" r="AS54"/>
  <c i="2" r="J106"/>
  <c r="BK124"/>
  <c r="BK137"/>
  <c r="J176"/>
  <c r="BK106"/>
  <c r="BK103"/>
  <c r="J119"/>
  <c r="BK158"/>
  <c r="BK192"/>
  <c r="BK116"/>
  <c r="J142"/>
  <c r="J137"/>
  <c r="J182"/>
  <c r="BK91"/>
  <c r="J179"/>
  <c r="BK110"/>
  <c r="BK185"/>
  <c r="BK94"/>
  <c r="BK176"/>
  <c r="J190"/>
  <c r="J113"/>
  <c r="J135"/>
  <c r="J167"/>
  <c r="J91"/>
  <c r="J187"/>
  <c r="J129"/>
  <c r="BK126"/>
  <c r="J144"/>
  <c r="BK195"/>
  <c r="BK119"/>
  <c r="J151"/>
  <c r="BK182"/>
  <c r="BK97"/>
  <c r="J110"/>
  <c r="BK155"/>
  <c l="1" r="T87"/>
  <c r="R99"/>
  <c r="P109"/>
  <c r="BK132"/>
  <c r="J132"/>
  <c r="J62"/>
  <c r="BK141"/>
  <c r="J141"/>
  <c r="J64"/>
  <c r="BK154"/>
  <c r="J154"/>
  <c r="J65"/>
  <c r="T154"/>
  <c r="R166"/>
  <c r="BK87"/>
  <c r="BK99"/>
  <c r="J99"/>
  <c r="J58"/>
  <c r="BK109"/>
  <c r="J109"/>
  <c r="J59"/>
  <c r="BK123"/>
  <c r="J123"/>
  <c r="J61"/>
  <c r="R123"/>
  <c r="P132"/>
  <c r="P141"/>
  <c r="P154"/>
  <c r="P175"/>
  <c r="P87"/>
  <c r="P86"/>
  <c r="P99"/>
  <c r="T109"/>
  <c r="T123"/>
  <c r="T132"/>
  <c r="T141"/>
  <c r="BK166"/>
  <c r="J166"/>
  <c r="J66"/>
  <c r="BK175"/>
  <c r="J175"/>
  <c r="J67"/>
  <c r="R175"/>
  <c r="R87"/>
  <c r="T99"/>
  <c r="R109"/>
  <c r="P123"/>
  <c r="R132"/>
  <c r="R141"/>
  <c r="R154"/>
  <c r="P166"/>
  <c r="T166"/>
  <c r="T175"/>
  <c r="BK139"/>
  <c r="J139"/>
  <c r="J63"/>
  <c r="J48"/>
  <c r="J51"/>
  <c r="BE106"/>
  <c r="BE110"/>
  <c r="BE142"/>
  <c r="BE145"/>
  <c r="BE146"/>
  <c r="BE163"/>
  <c r="BE167"/>
  <c r="BE170"/>
  <c r="BE173"/>
  <c r="BE179"/>
  <c r="BE182"/>
  <c r="BE185"/>
  <c r="BE190"/>
  <c r="BE192"/>
  <c r="BE195"/>
  <c r="BE198"/>
  <c r="F51"/>
  <c r="BE97"/>
  <c r="BE100"/>
  <c r="BE103"/>
  <c r="BE113"/>
  <c r="BE124"/>
  <c r="BE126"/>
  <c r="BE133"/>
  <c r="BE135"/>
  <c r="BE140"/>
  <c r="BE176"/>
  <c r="J81"/>
  <c r="BE88"/>
  <c r="BE116"/>
  <c r="BE129"/>
  <c r="BE137"/>
  <c r="BE144"/>
  <c r="BE151"/>
  <c r="BE155"/>
  <c r="BE157"/>
  <c r="BE91"/>
  <c r="BE94"/>
  <c r="BE119"/>
  <c r="BE149"/>
  <c r="BE158"/>
  <c r="BE161"/>
  <c r="BE187"/>
  <c r="F35"/>
  <c i="1" r="BD55"/>
  <c r="BD54"/>
  <c r="W33"/>
  <c i="2" r="F33"/>
  <c i="1" r="BB55"/>
  <c r="BB54"/>
  <c r="W31"/>
  <c i="2" r="F34"/>
  <c i="1" r="BC55"/>
  <c r="BC54"/>
  <c r="AY54"/>
  <c i="2" r="J32"/>
  <c i="1" r="AW55"/>
  <c i="2" r="F32"/>
  <c i="1" r="BA55"/>
  <c r="BA54"/>
  <c r="AW54"/>
  <c r="AK30"/>
  <c i="2" l="1" r="P122"/>
  <c r="T122"/>
  <c r="P85"/>
  <c i="1" r="AU55"/>
  <c i="2" r="R86"/>
  <c r="BK86"/>
  <c r="J86"/>
  <c r="J56"/>
  <c r="R122"/>
  <c r="T86"/>
  <c r="T85"/>
  <c r="BK122"/>
  <c r="J122"/>
  <c r="J60"/>
  <c r="J87"/>
  <c r="J57"/>
  <c i="1" r="AX54"/>
  <c r="W30"/>
  <c r="W32"/>
  <c r="AU54"/>
  <c i="2" r="F31"/>
  <c i="1" r="AZ55"/>
  <c r="AZ54"/>
  <c r="AV54"/>
  <c r="AK29"/>
  <c i="2" r="J31"/>
  <c i="1" r="AV55"/>
  <c r="AT55"/>
  <c i="2" l="1" r="R85"/>
  <c r="BK85"/>
  <c r="J85"/>
  <c r="J55"/>
  <c i="1" r="W29"/>
  <c r="AT54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<sst xmlns="http://schemas.openxmlformats.org/spreadsheetml/2006/main">
  <si>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</si>
  <si>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</si>
  <si>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</si>
  <si>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</si>
  <si>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</si>
  <si>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{4b0fba49-7f2d-4027-a827-782b40b33160}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</si>
  <si>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</si>
  <si>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</si>
  <si>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</si>
  <si>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</si>
  <si>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</si>
  <si>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</si>
  <si>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</si>
  <si>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</si>
  <si>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03062024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</si>
  <si>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</si>
  <si>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</si>
  <si>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Masarykova</t>
  </si>
  <si>
    <t>KSO:</t>
  </si>
  <si>
    <t/>
  </si>
  <si>
    <t>CC-CZ:</t>
  </si>
  <si>
    <t>Místo:</t>
  </si>
  <si>
    <t xml:space="preserve"> </t>
  </si>
  <si>
    <t>Datum:</t>
  </si>
  <si>
    <t>4. 7. 2023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</si>
  <si>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</si>
  <si>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</si>
  <si>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</si>
  <si>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</si>
  <si>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</si>
  <si>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</si>
  <si>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</si>
  <si>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</si>
  <si>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</si>
  <si>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</si>
  <si>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</si>
  <si>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</si>
  <si>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</si>
  <si>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</si>
  <si>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</si>
  <si>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</si>
  <si>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</si>
  <si>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</si>
  <si>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</si>
  <si>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</si>
  <si>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</si>
  <si>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</si>
  <si>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</si>
  <si>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</si>
  <si>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</si>
  <si>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</si>
  <si>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</si>
  <si>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</si>
  <si>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</si>
  <si>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</si>
  <si>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</si>
  <si>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</si>
  <si>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</si>
  <si>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</si>
  <si>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</si>
  <si>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</si>
  <si>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</si>
  <si>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</si>
  <si>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</si>
  <si>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</si>
  <si>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</si>
  <si>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</si>
  <si>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</si>
  <si>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</si>
  <si>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</si>
  <si>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</si>
  <si>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</si>
  <si>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</si>
  <si>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</si>
  <si>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</si>
  <si>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</si>
  <si>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</si>
  <si>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</si>
  <si>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</si>
  <si>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</si>
  <si>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</si>
  <si>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</si>
  <si>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</si>
  <si>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</si>
  <si>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</si>
  <si>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</si>
  <si>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</si>
  <si>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</si>
  <si>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</si>
  <si>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</si>
  <si>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</si>
  <si>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</si>
  <si>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</si>
  <si>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</si>
  <si>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</si>
  <si>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</si>
  <si>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</si>
  <si>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</si>
  <si>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</si>
  <si>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</si>
  <si>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</si>
  <si>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</si>
  <si>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</si>
  <si>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</si>
  <si>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</si>
  <si>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</si>
  <si>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</si>
  <si>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</si>
  <si>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</si>
  <si>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</si>
  <si>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</si>
  <si>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</si>
  <si>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</si>
  <si>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</si>
  <si>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</si>
  <si>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23</t>
  </si>
  <si>
    <t>K</t>
  </si>
  <si>
    <t>612321111</t>
  </si>
  <si>
    <t>Vápenocementová omítka hrubá jednovrstvá zatřená vnitřních stěn nanášená ručně</t>
  </si>
  <si>
    <t>m2</t>
  </si>
  <si>
    <t>CS ÚRS 2023 01</t>
  </si>
  <si>
    <t>4</t>
  </si>
  <si>
    <t>652104823</t>
  </si>
  <si>
    <t>PP</t>
  </si>
  <si>
    <t>Omítka vápenocementová vnitřních ploch nanášená ručně jednovrstvá, tloušťky do 10 mm hrubá zatřená svislých konstrukcí stěn</t>
  </si>
  <si>
    <t>Online PSC</t>
  </si>
  <si>
    <t>https://podminky.urs.cz/item/CS_URS_2023_01/612321111</t>
  </si>
  <si>
    <t>24</t>
  </si>
  <si>
    <t>612321131</t>
  </si>
  <si>
    <t>Potažení vnitřních stěn vápenocementovým štukem tloušťky do 3 mm</t>
  </si>
  <si>
    <t>2092612363</t>
  </si>
  <si>
    <t>Potažení vnitřních ploch vápenocementovým štukem tloušťky do 3 mm svislých konstrukcí stěn</t>
  </si>
  <si>
    <t>https://podminky.urs.cz/item/CS_URS_2023_01/612321131</t>
  </si>
  <si>
    <t>22</t>
  </si>
  <si>
    <t>631311113</t>
  </si>
  <si>
    <t>Mazanina tl přes 50 do 80 mm z betonu prostého bez zvýšených nároků na prostředí tř. C 12/15</t>
  </si>
  <si>
    <t>m3</t>
  </si>
  <si>
    <t>125856242</t>
  </si>
  <si>
    <t>Mazanina z betonu prostého bez zvýšených nároků na prostředí tl. přes 50 do 80 mm tř. C 12/15</t>
  </si>
  <si>
    <t>https://podminky.urs.cz/item/CS_URS_2023_01/631311113</t>
  </si>
  <si>
    <t>34</t>
  </si>
  <si>
    <t>632451211.CMX</t>
  </si>
  <si>
    <t>Potěr cementový samonivelační litý CEMEX CemLevel C20 tl přes 30 do 35 mm</t>
  </si>
  <si>
    <t>623276337</t>
  </si>
  <si>
    <t>9</t>
  </si>
  <si>
    <t>Ostatní konstrukce a práce, bourání</t>
  </si>
  <si>
    <t>965042241</t>
  </si>
  <si>
    <t>Bourání podkladů pod dlažby nebo mazanin betonových nebo z litého asfaltu tl přes 100 mm pl přes 4 m2</t>
  </si>
  <si>
    <t>-84767335</t>
  </si>
  <si>
    <t>Bourání mazanin betonových nebo z litého asfaltu tl. přes 100 mm, plochy přes 4 m2</t>
  </si>
  <si>
    <t>https://podminky.urs.cz/item/CS_URS_2023_01/965042241</t>
  </si>
  <si>
    <t>965081213</t>
  </si>
  <si>
    <t>Bourání podlah z dlaždic keramických nebo xylolitových tl do 10 mm plochy přes 1 m2</t>
  </si>
  <si>
    <t>434549988</t>
  </si>
  <si>
    <t>Bourání podlah z dlaždic bez podkladního lože nebo mazaniny, s jakoukoliv výplní spár keramických nebo xylolitových tl. do 10 mm, plochy přes 1 m2</t>
  </si>
  <si>
    <t>https://podminky.urs.cz/item/CS_URS_2023_01/965081213</t>
  </si>
  <si>
    <t>38</t>
  </si>
  <si>
    <t>968072245</t>
  </si>
  <si>
    <t>Vybourání kovových rámů oken jednoduchých včetně křídel pl do 2 m2</t>
  </si>
  <si>
    <t>1272126942</t>
  </si>
  <si>
    <t>Vybourání kovových rámů oken s křídly, dveřních zárubní, vrat, stěn, ostění nebo obkladů okenních rámů s křídly jednoduchých, plochy do 2 m2</t>
  </si>
  <si>
    <t>https://podminky.urs.cz/item/CS_URS_2023_01/968072245</t>
  </si>
  <si>
    <t>997</t>
  </si>
  <si>
    <t>Přesun sutě</t>
  </si>
  <si>
    <t>15</t>
  </si>
  <si>
    <t>997013211</t>
  </si>
  <si>
    <t>Vnitrostaveništní doprava suti a vybouraných hmot pro budovy v do 6 m ručně</t>
  </si>
  <si>
    <t>t</t>
  </si>
  <si>
    <t>-127120275</t>
  </si>
  <si>
    <t>Vnitrostaveništní doprava suti a vybouraných hmot vodorovně do 50 m svisle ručně pro budovy a haly výšky do 6 m</t>
  </si>
  <si>
    <t>https://podminky.urs.cz/item/CS_URS_2023_01/997013211</t>
  </si>
  <si>
    <t>16</t>
  </si>
  <si>
    <t>997013501</t>
  </si>
  <si>
    <t>Odvoz suti a vybouraných hmot na skládku nebo meziskládku do 1 km se složením</t>
  </si>
  <si>
    <t>-444539986</t>
  </si>
  <si>
    <t>Odvoz suti a vybouraných hmot na skládku nebo meziskládku se složením, na vzdálenost do 1 km</t>
  </si>
  <si>
    <t>https://podminky.urs.cz/item/CS_URS_2023_01/997013501</t>
  </si>
  <si>
    <t>17</t>
  </si>
  <si>
    <t>997013509</t>
  </si>
  <si>
    <t>Příplatek k odvozu suti a vybouraných hmot na skládku ZKD 1 km přes 1 km</t>
  </si>
  <si>
    <t>-1307031570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</si>
  <si>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</si>
  <si>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</si>
  <si>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18</t>
  </si>
  <si>
    <t>997013603</t>
  </si>
  <si>
    <t>Poplatek za uložení na skládce (skládkovné) stavebního odpadu cihelného kód odpadu 17 01 02</t>
  </si>
  <si>
    <t>-543732207</t>
  </si>
  <si>
    <t>Poplatek za uložení stavebního odpadu na skládce (skládkovné) cihelného zatříděného do Katalogu odpadů pod kódem 17 01 02</t>
  </si>
  <si>
    <t>https://podminky.urs.cz/item/CS_URS_2023_01/997013603</t>
  </si>
  <si>
    <t>PSV</t>
  </si>
  <si>
    <t>Práce a dodávky PSV</t>
  </si>
  <si>
    <t>722</t>
  </si>
  <si>
    <t>Zdravotechnika - vnitřní vodovod</t>
  </si>
  <si>
    <t>722173112</t>
  </si>
  <si>
    <t>Rozvody vody a kanalizace vč.dodávky zařizovacích předmětů</t>
  </si>
  <si>
    <t>soub</t>
  </si>
  <si>
    <t>-1415239838</t>
  </si>
  <si>
    <t>https://podminky.urs.cz/item/CS_URS_2023_01/722173112</t>
  </si>
  <si>
    <t>11</t>
  </si>
  <si>
    <t>722290215</t>
  </si>
  <si>
    <t>Zkouška těsnosti vodovodního potrubí hrdlového nebo přírubového DN do 100</t>
  </si>
  <si>
    <t>m</t>
  </si>
  <si>
    <t>-1008647884</t>
  </si>
  <si>
    <t>Zkoušky, proplach a desinfekce vodovodního potrubí zkoušky těsnosti vodovodního potrubí hrdlového nebo přírubového do DN 100</t>
  </si>
  <si>
    <t>https://podminky.urs.cz/item/CS_URS_2023_01/722290215</t>
  </si>
  <si>
    <t>10</t>
  </si>
  <si>
    <t>998722102</t>
  </si>
  <si>
    <t>Přesun hmot tonážní pro vnitřní vodovod v objektech v přes 6 do 12 m</t>
  </si>
  <si>
    <t>-767723263</t>
  </si>
  <si>
    <t>Přesun hmot pro vnitřní vodovod stanovený z hmotnosti přesunovaného materiálu vodorovná dopravní vzdálenost do 50 m v objektech výšky přes 6 do 12 m</t>
  </si>
  <si>
    <t>https://podminky.urs.cz/item/CS_URS_2023_01/998722102</t>
  </si>
  <si>
    <t>725</t>
  </si>
  <si>
    <t>Zdravotechnika - zařizovací předměty</t>
  </si>
  <si>
    <t>725110811</t>
  </si>
  <si>
    <t>Demontáž klozetů splachovací s nádrží</t>
  </si>
  <si>
    <t>soubor</t>
  </si>
  <si>
    <t>-554315437</t>
  </si>
  <si>
    <t>https://podminky.urs.cz/item/CS_URS_2023_01/725110811</t>
  </si>
  <si>
    <t>7</t>
  </si>
  <si>
    <t>725122813</t>
  </si>
  <si>
    <t>Demontáž sprchových koutů</t>
  </si>
  <si>
    <t>-1828201882</t>
  </si>
  <si>
    <t>https://podminky.urs.cz/item/CS_URS_2023_01/725122813</t>
  </si>
  <si>
    <t>8</t>
  </si>
  <si>
    <t>725210821</t>
  </si>
  <si>
    <t>Demontáž umyvadel bez výtokových armatur</t>
  </si>
  <si>
    <t>-1096202291</t>
  </si>
  <si>
    <t>https://podminky.urs.cz/item/CS_URS_2023_01/725210821</t>
  </si>
  <si>
    <t>741</t>
  </si>
  <si>
    <t>Elektroinstalace - silnoproud</t>
  </si>
  <si>
    <t>19</t>
  </si>
  <si>
    <t>74131000R</t>
  </si>
  <si>
    <t>Dodávka a montáž elektroinstalace</t>
  </si>
  <si>
    <t>-1451977684</t>
  </si>
  <si>
    <t>766</t>
  </si>
  <si>
    <t>Konstrukce truhlářské</t>
  </si>
  <si>
    <t>44</t>
  </si>
  <si>
    <t>766660001</t>
  </si>
  <si>
    <t>Montáž dveřních křídel otvíravých jednokřídlových š do 0,8 m do obložkové zárubně</t>
  </si>
  <si>
    <t>kus</t>
  </si>
  <si>
    <t>-1047207328</t>
  </si>
  <si>
    <t>https://podminky.urs.cz/item/CS_URS_2023_01/766660001</t>
  </si>
  <si>
    <t>45</t>
  </si>
  <si>
    <t>M</t>
  </si>
  <si>
    <t>61160052</t>
  </si>
  <si>
    <t xml:space="preserve">dveře jednokřídlé  plné 800x1970mm vč.kování</t>
  </si>
  <si>
    <t>32</t>
  </si>
  <si>
    <t>977478242</t>
  </si>
  <si>
    <t>46</t>
  </si>
  <si>
    <t>76666000R</t>
  </si>
  <si>
    <t>Dodávka a montáž kuchyňských linek - bez přístrojů</t>
  </si>
  <si>
    <t>-489527013</t>
  </si>
  <si>
    <t>41</t>
  </si>
  <si>
    <t>766682111</t>
  </si>
  <si>
    <t>Montáž zárubní obložkových pro dveře jednokřídlové tl stěny do 170 mm</t>
  </si>
  <si>
    <t>103182424</t>
  </si>
  <si>
    <t>Montáž zárubní dřevěných, plastových nebo z lamina obložkových, pro dveře jednokřídlové, tloušťky stěny do 170 mm</t>
  </si>
  <si>
    <t>https://podminky.urs.cz/item/CS_URS_2023_01/766682111</t>
  </si>
  <si>
    <t>48</t>
  </si>
  <si>
    <t>61182309</t>
  </si>
  <si>
    <t>zárubeň jednokřídlá obložková s laminátovým povrchem tl stěny 260-350mm rozměru 600-1100/1970, 2100mm</t>
  </si>
  <si>
    <t>568807133</t>
  </si>
  <si>
    <t>43</t>
  </si>
  <si>
    <t>998766102</t>
  </si>
  <si>
    <t>Přesun hmot tonážní pro kce truhlářské v objektech v přes 6 do 12 m</t>
  </si>
  <si>
    <t>1870979291</t>
  </si>
  <si>
    <t>Přesun hmot pro konstrukce truhlářské stanovený z hmotnosti přesunovaného materiálu vodorovná dopravní vzdálenost do 50 m v objektech výšky přes 6 do 12 m</t>
  </si>
  <si>
    <t>https://podminky.urs.cz/item/CS_URS_2023_01/998766102</t>
  </si>
  <si>
    <t>771</t>
  </si>
  <si>
    <t>Podlahy z dlaždic</t>
  </si>
  <si>
    <t>13</t>
  </si>
  <si>
    <t>771576111</t>
  </si>
  <si>
    <t>Montáž podlah keramických hladkých lepených flexi rychletuhnoucím lepidlem do 10 ks/m2</t>
  </si>
  <si>
    <t>-59634628</t>
  </si>
  <si>
    <t>https://podminky.urs.cz/item/CS_URS_2023_01/771576111</t>
  </si>
  <si>
    <t>14</t>
  </si>
  <si>
    <t>59761011</t>
  </si>
  <si>
    <t>dlažba keramická slinutá hladká do interiéru do 9ks/m2</t>
  </si>
  <si>
    <t>-897297327</t>
  </si>
  <si>
    <t>36</t>
  </si>
  <si>
    <t>771591112</t>
  </si>
  <si>
    <t>Izolace pod dlažbu nátěrem nebo stěrkou ve dvou vrstvách</t>
  </si>
  <si>
    <t>470628230</t>
  </si>
  <si>
    <t>Izolace podlahy pod dlažbu nátěrem nebo stěrkou ve dvou vrstvách</t>
  </si>
  <si>
    <t>https://podminky.urs.cz/item/CS_URS_2023_01/771591112</t>
  </si>
  <si>
    <t>37</t>
  </si>
  <si>
    <t>771591264.LSS</t>
  </si>
  <si>
    <t>Izolace těsnícími pásy mezi podlahou a stěnou SE 5</t>
  </si>
  <si>
    <t>682742654</t>
  </si>
  <si>
    <t>35</t>
  </si>
  <si>
    <t>998771102</t>
  </si>
  <si>
    <t>Přesun hmot tonážní pro podlahy z dlaždic v objektech v přes 6 do 12 m</t>
  </si>
  <si>
    <t>6090825</t>
  </si>
  <si>
    <t>Přesun hmot pro podlahy z dlaždic stanovený z hmotnosti přesunovaného materiálu vodorovná dopravní vzdálenost do 50 m v objektech výšky přes 6 do 12 m</t>
  </si>
  <si>
    <t>https://podminky.urs.cz/item/CS_URS_2023_01/998771102</t>
  </si>
  <si>
    <t>781</t>
  </si>
  <si>
    <t>Dokončovací práce - obklady</t>
  </si>
  <si>
    <t>5</t>
  </si>
  <si>
    <t>781463811</t>
  </si>
  <si>
    <t>Demontáž obkladů dlaždic z taveného čediče tl do 20 mm lepených</t>
  </si>
  <si>
    <t>-349847085</t>
  </si>
  <si>
    <t>Demontáž obkladů z dlaždic z taveného čediče lepených tl. do 20 mm</t>
  </si>
  <si>
    <t>https://podminky.urs.cz/item/CS_URS_2023_01/781463811</t>
  </si>
  <si>
    <t>20</t>
  </si>
  <si>
    <t>781474111</t>
  </si>
  <si>
    <t>Montáž obkladů vnitřních keramických hladkých přes 6 do 9 ks/m2 lepených flexibilním lepidlem</t>
  </si>
  <si>
    <t>-182274891</t>
  </si>
  <si>
    <t>Montáž obkladů vnitřních stěn z dlaždic keramických lepených flexibilním lepidlem maloformátových hladkých přes 6 do 9 ks/m2</t>
  </si>
  <si>
    <t>https://podminky.urs.cz/item/CS_URS_2023_01/781474111</t>
  </si>
  <si>
    <t>59761026</t>
  </si>
  <si>
    <t>obklad keramický hladký do 12ks/m2</t>
  </si>
  <si>
    <t>1563378593</t>
  </si>
  <si>
    <t>784</t>
  </si>
  <si>
    <t>Dokončovací práce - malby a tapety</t>
  </si>
  <si>
    <t>25</t>
  </si>
  <si>
    <t>784121001</t>
  </si>
  <si>
    <t>Oškrabání malby v mísnostech v do 3,80 m</t>
  </si>
  <si>
    <t>-1185904273</t>
  </si>
  <si>
    <t>Oškrabání malby v místnostech výšky do 3,80 m</t>
  </si>
  <si>
    <t>https://podminky.urs.cz/item/CS_URS_2023_01/784121001</t>
  </si>
  <si>
    <t>29</t>
  </si>
  <si>
    <t>784131211</t>
  </si>
  <si>
    <t>Odstranění dekoračních technik (imitací) odsekáním</t>
  </si>
  <si>
    <t>-2024435429</t>
  </si>
  <si>
    <t>Odstranění dekoračních technik imitací antických zemin, benátského štuku, betonu, zdiva, dřeva, travertinu, metalických efektů apod. odsekáním</t>
  </si>
  <si>
    <t>https://podminky.urs.cz/item/CS_URS_2023_01/784131211</t>
  </si>
  <si>
    <t>30</t>
  </si>
  <si>
    <t>784171001</t>
  </si>
  <si>
    <t>Olepování vnitřních ploch páskou v místnostech v do 3,80 m</t>
  </si>
  <si>
    <t>-2012995890</t>
  </si>
  <si>
    <t>Olepování vnitřních ploch (materiál ve specifikaci) včetně pozdějšího odlepení páskou nebo fólií v místnostech výšky do 3,80 m</t>
  </si>
  <si>
    <t>https://podminky.urs.cz/item/CS_URS_2023_01/784171001</t>
  </si>
  <si>
    <t>31</t>
  </si>
  <si>
    <t>58124833</t>
  </si>
  <si>
    <t>páska pro malířské potřeby maskovací krepová 19mmx50m</t>
  </si>
  <si>
    <t>-1539880549</t>
  </si>
  <si>
    <t>784171101</t>
  </si>
  <si>
    <t>Zakrytí vnitřních podlah včetně pozdějšího odkrytí</t>
  </si>
  <si>
    <t>-722056801</t>
  </si>
  <si>
    <t>Zakrytí nemalovaných ploch (materiál ve specifikaci) včetně pozdějšího odkrytí podlah</t>
  </si>
  <si>
    <t>https://podminky.urs.cz/item/CS_URS_2023_01/784171101</t>
  </si>
  <si>
    <t>33</t>
  </si>
  <si>
    <t>58124842</t>
  </si>
  <si>
    <t>fólie pro malířské potřeby zakrývací tl 7µ 4x5m</t>
  </si>
  <si>
    <t>-1966575978</t>
  </si>
  <si>
    <t>26</t>
  </si>
  <si>
    <t>784181101</t>
  </si>
  <si>
    <t>Základní akrylátová jednonásobná bezbarvá penetrace podkladu v místnostech v do 3,80 m</t>
  </si>
  <si>
    <t>2136162805</t>
  </si>
  <si>
    <t>Penetrace podkladu jednonásobná základní akrylátová bezbarvá v místnostech výšky do 3,80 m</t>
  </si>
  <si>
    <t>https://podminky.urs.cz/item/CS_URS_2023_01/784181101</t>
  </si>
  <si>
    <t>28</t>
  </si>
  <si>
    <t>784211101</t>
  </si>
  <si>
    <t>Dvojnásobné bílé malby ze směsí za mokra výborně oděruvzdorných v místnostech v do 3,80 m</t>
  </si>
  <si>
    <t>736109262</t>
  </si>
  <si>
    <t>Malby z malířských směsí oděruvzdorných za mokra dvojnásobné, bílé za mokra oděruvzdorné výborně v místnostech výšky do 3,80 m</t>
  </si>
  <si>
    <t>https://podminky.urs.cz/item/CS_URS_2023_01/784211101</t>
  </si>
  <si>
    <t>47</t>
  </si>
  <si>
    <t>784221141</t>
  </si>
  <si>
    <t>Dvojnásobné tónované malby ze směsí za mokra výborně oděruvzdorných v místnostech v do 3,80 m</t>
  </si>
  <si>
    <t>-247659353</t>
  </si>
  <si>
    <t>https://podminky.urs.cz/item/CS_URS_2023_01/784221141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</si>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</sst>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321111" TargetMode="External" /><Relationship Id="rId2" Type="http://schemas.openxmlformats.org/officeDocument/2006/relationships/hyperlink" Target="https://podminky.urs.cz/item/CS_URS_2023_01/612321131" TargetMode="External" /><Relationship Id="rId3" Type="http://schemas.openxmlformats.org/officeDocument/2006/relationships/hyperlink" Target="https://podminky.urs.cz/item/CS_URS_2023_01/631311113" TargetMode="External" /><Relationship Id="rId4" Type="http://schemas.openxmlformats.org/officeDocument/2006/relationships/hyperlink" Target="https://podminky.urs.cz/item/CS_URS_2023_01/965042241" TargetMode="External" /><Relationship Id="rId5" Type="http://schemas.openxmlformats.org/officeDocument/2006/relationships/hyperlink" Target="https://podminky.urs.cz/item/CS_URS_2023_01/965081213" TargetMode="External" /><Relationship Id="rId6" Type="http://schemas.openxmlformats.org/officeDocument/2006/relationships/hyperlink" Target="https://podminky.urs.cz/item/CS_URS_2023_01/968072245" TargetMode="External" /><Relationship Id="rId7" Type="http://schemas.openxmlformats.org/officeDocument/2006/relationships/hyperlink" Target="https://podminky.urs.cz/item/CS_URS_2023_01/997013211" TargetMode="External" /><Relationship Id="rId8" Type="http://schemas.openxmlformats.org/officeDocument/2006/relationships/hyperlink" Target="https://podminky.urs.cz/item/CS_URS_2023_01/997013501" TargetMode="External" /><Relationship Id="rId9" Type="http://schemas.openxmlformats.org/officeDocument/2006/relationships/hyperlink" Target="https://podminky.urs.cz/item/CS_URS_2023_01/997013509" TargetMode="External" /><Relationship Id="rId10" Type="http://schemas.openxmlformats.org/officeDocument/2006/relationships/hyperlink" Target="https://podminky.urs.cz/item/CS_URS_2023_01/997013603" TargetMode="External" /><Relationship Id="rId11" Type="http://schemas.openxmlformats.org/officeDocument/2006/relationships/hyperlink" Target="https://podminky.urs.cz/item/CS_URS_2023_01/722173112" TargetMode="External" /><Relationship Id="rId12" Type="http://schemas.openxmlformats.org/officeDocument/2006/relationships/hyperlink" Target="https://podminky.urs.cz/item/CS_URS_2023_01/722290215" TargetMode="External" /><Relationship Id="rId13" Type="http://schemas.openxmlformats.org/officeDocument/2006/relationships/hyperlink" Target="https://podminky.urs.cz/item/CS_URS_2023_01/998722102" TargetMode="External" /><Relationship Id="rId14" Type="http://schemas.openxmlformats.org/officeDocument/2006/relationships/hyperlink" Target="https://podminky.urs.cz/item/CS_URS_2023_01/725110811" TargetMode="External" /><Relationship Id="rId15" Type="http://schemas.openxmlformats.org/officeDocument/2006/relationships/hyperlink" Target="https://podminky.urs.cz/item/CS_URS_2023_01/725122813" TargetMode="External" /><Relationship Id="rId16" Type="http://schemas.openxmlformats.org/officeDocument/2006/relationships/hyperlink" Target="https://podminky.urs.cz/item/CS_URS_2023_01/725210821" TargetMode="External" /><Relationship Id="rId17" Type="http://schemas.openxmlformats.org/officeDocument/2006/relationships/hyperlink" Target="https://podminky.urs.cz/item/CS_URS_2023_01/766660001" TargetMode="External" /><Relationship Id="rId18" Type="http://schemas.openxmlformats.org/officeDocument/2006/relationships/hyperlink" Target="https://podminky.urs.cz/item/CS_URS_2023_01/766682111" TargetMode="External" /><Relationship Id="rId19" Type="http://schemas.openxmlformats.org/officeDocument/2006/relationships/hyperlink" Target="https://podminky.urs.cz/item/CS_URS_2023_01/998766102" TargetMode="External" /><Relationship Id="rId20" Type="http://schemas.openxmlformats.org/officeDocument/2006/relationships/hyperlink" Target="https://podminky.urs.cz/item/CS_URS_2023_01/771576111" TargetMode="External" /><Relationship Id="rId21" Type="http://schemas.openxmlformats.org/officeDocument/2006/relationships/hyperlink" Target="https://podminky.urs.cz/item/CS_URS_2023_01/771591112" TargetMode="External" /><Relationship Id="rId22" Type="http://schemas.openxmlformats.org/officeDocument/2006/relationships/hyperlink" Target="https://podminky.urs.cz/item/CS_URS_2023_01/998771102" TargetMode="External" /><Relationship Id="rId23" Type="http://schemas.openxmlformats.org/officeDocument/2006/relationships/hyperlink" Target="https://podminky.urs.cz/item/CS_URS_2023_01/781463811" TargetMode="External" /><Relationship Id="rId24" Type="http://schemas.openxmlformats.org/officeDocument/2006/relationships/hyperlink" Target="https://podminky.urs.cz/item/CS_URS_2023_01/781474111" TargetMode="External" /><Relationship Id="rId25" Type="http://schemas.openxmlformats.org/officeDocument/2006/relationships/hyperlink" Target="https://podminky.urs.cz/item/CS_URS_2023_01/784121001" TargetMode="External" /><Relationship Id="rId26" Type="http://schemas.openxmlformats.org/officeDocument/2006/relationships/hyperlink" Target="https://podminky.urs.cz/item/CS_URS_2023_01/784131211" TargetMode="External" /><Relationship Id="rId27" Type="http://schemas.openxmlformats.org/officeDocument/2006/relationships/hyperlink" Target="https://podminky.urs.cz/item/CS_URS_2023_01/784171001" TargetMode="External" /><Relationship Id="rId28" Type="http://schemas.openxmlformats.org/officeDocument/2006/relationships/hyperlink" Target="https://podminky.urs.cz/item/CS_URS_2023_01/784171101" TargetMode="External" /><Relationship Id="rId29" Type="http://schemas.openxmlformats.org/officeDocument/2006/relationships/hyperlink" Target="https://podminky.urs.cz/item/CS_URS_2023_01/784181101" TargetMode="External" /><Relationship Id="rId30" Type="http://schemas.openxmlformats.org/officeDocument/2006/relationships/hyperlink" Target="https://podminky.urs.cz/item/CS_URS_2023_01/784211101" TargetMode="External" /><Relationship Id="rId31" Type="http://schemas.openxmlformats.org/officeDocument/2006/relationships/hyperlink" Target="https://podminky.urs.cz/item/CS_URS_2023_01/78422114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03062024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MŠ Masarykova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4. 7. 2023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Ostrov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24.75" customHeight="1">
      <c r="A55" s="109" t="s">
        <v>75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'03062024 - MŠ Masarykova'!J28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'03062024 - MŠ Masarykova'!P85</f>
        <v>0</v>
      </c>
      <c r="AV55" s="118">
        <f>'03062024 - MŠ Masarykova'!J31</f>
        <v>0</v>
      </c>
      <c r="AW55" s="118">
        <f>'03062024 - MŠ Masarykova'!J32</f>
        <v>0</v>
      </c>
      <c r="AX55" s="118">
        <f>'03062024 - MŠ Masarykova'!J33</f>
        <v>0</v>
      </c>
      <c r="AY55" s="118">
        <f>'03062024 - MŠ Masarykova'!J34</f>
        <v>0</v>
      </c>
      <c r="AZ55" s="118">
        <f>'03062024 - MŠ Masarykova'!F31</f>
        <v>0</v>
      </c>
      <c r="BA55" s="118">
        <f>'03062024 - MŠ Masarykova'!F32</f>
        <v>0</v>
      </c>
      <c r="BB55" s="118">
        <f>'03062024 - MŠ Masarykova'!F33</f>
        <v>0</v>
      </c>
      <c r="BC55" s="118">
        <f>'03062024 - MŠ Masarykova'!F34</f>
        <v>0</v>
      </c>
      <c r="BD55" s="120">
        <f>'03062024 - MŠ Masarykova'!F35</f>
        <v>0</v>
      </c>
      <c r="BE55" s="7"/>
      <c r="BT55" s="121" t="s">
        <v>77</v>
      </c>
      <c r="BU55" s="121" t="s">
        <v>78</v>
      </c>
      <c r="BV55" s="121" t="s">
        <v>73</v>
      </c>
      <c r="BW55" s="121" t="s">
        <v>5</v>
      </c>
      <c r="BX55" s="121" t="s">
        <v>74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MlEBfPpdras0y7tKLxycbxUcLjAzbu8FnvDKVSts3lAHIm45wNoXdg8lxCcGgB1Jb7fNsJiLFyrNgX3D4mRH4A==" hashValue="XOfGFcHx9Cctuc5DSs1KGf2dOGbyB3PrIEFSMgCt3xCGv1y4rRcJGz81202bQyG7dmod19RPJWmavBPvf0hah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3062024 - MŠ Masarykov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79</v>
      </c>
    </row>
    <row r="4" s="1" customFormat="1" ht="24.96" customHeight="1">
      <c r="B4" s="19"/>
      <c r="D4" s="124" t="s">
        <v>80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18</v>
      </c>
      <c r="E9" s="37"/>
      <c r="F9" s="129" t="s">
        <v>19</v>
      </c>
      <c r="G9" s="37"/>
      <c r="H9" s="37"/>
      <c r="I9" s="126" t="s">
        <v>20</v>
      </c>
      <c r="J9" s="129" t="s">
        <v>19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21</v>
      </c>
      <c r="E10" s="37"/>
      <c r="F10" s="129" t="s">
        <v>22</v>
      </c>
      <c r="G10" s="37"/>
      <c r="H10" s="37"/>
      <c r="I10" s="126" t="s">
        <v>23</v>
      </c>
      <c r="J10" s="130" t="str">
        <f>'Rekapitulace stavby'!AN8</f>
        <v>4. 7. 2023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25</v>
      </c>
      <c r="E12" s="37"/>
      <c r="F12" s="37"/>
      <c r="G12" s="37"/>
      <c r="H12" s="37"/>
      <c r="I12" s="126" t="s">
        <v>26</v>
      </c>
      <c r="J12" s="129" t="s">
        <v>27</v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">
        <v>28</v>
      </c>
      <c r="F13" s="37"/>
      <c r="G13" s="37"/>
      <c r="H13" s="37"/>
      <c r="I13" s="126" t="s">
        <v>29</v>
      </c>
      <c r="J13" s="129" t="s">
        <v>30</v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31</v>
      </c>
      <c r="E15" s="37"/>
      <c r="F15" s="37"/>
      <c r="G15" s="37"/>
      <c r="H15" s="37"/>
      <c r="I15" s="126" t="s">
        <v>26</v>
      </c>
      <c r="J15" s="32" t="str">
        <f>'Rekapitulace stavby'!AN13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29"/>
      <c r="G16" s="129"/>
      <c r="H16" s="129"/>
      <c r="I16" s="126" t="s">
        <v>29</v>
      </c>
      <c r="J16" s="32" t="str">
        <f>'Rekapitulace stavby'!AN14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33</v>
      </c>
      <c r="E18" s="37"/>
      <c r="F18" s="37"/>
      <c r="G18" s="37"/>
      <c r="H18" s="37"/>
      <c r="I18" s="126" t="s">
        <v>26</v>
      </c>
      <c r="J18" s="129" t="str">
        <f>IF('Rekapitulace stavby'!AN16="","",'Rekapitulace stavby'!AN16)</f>
        <v/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tr">
        <f>IF('Rekapitulace stavby'!E17="","",'Rekapitulace stavby'!E17)</f>
        <v xml:space="preserve"> </v>
      </c>
      <c r="F19" s="37"/>
      <c r="G19" s="37"/>
      <c r="H19" s="37"/>
      <c r="I19" s="126" t="s">
        <v>29</v>
      </c>
      <c r="J19" s="129" t="str">
        <f>IF('Rekapitulace stavby'!AN17="","",'Rekapitulace stavby'!AN17)</f>
        <v/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35</v>
      </c>
      <c r="E21" s="37"/>
      <c r="F21" s="37"/>
      <c r="G21" s="37"/>
      <c r="H21" s="37"/>
      <c r="I21" s="126" t="s">
        <v>26</v>
      </c>
      <c r="J21" s="129" t="str">
        <f>IF('Rekapitulace stavby'!AN19="","",'Rekapitulace stavby'!AN19)</f>
        <v/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tr">
        <f>IF('Rekapitulace stavby'!E20="","",'Rekapitulace stavby'!E20)</f>
        <v xml:space="preserve"> </v>
      </c>
      <c r="F22" s="37"/>
      <c r="G22" s="37"/>
      <c r="H22" s="37"/>
      <c r="I22" s="126" t="s">
        <v>29</v>
      </c>
      <c r="J22" s="129" t="str">
        <f>IF('Rekapitulace stavby'!AN20="","",'Rekapitulace stavby'!AN20)</f>
        <v/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36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47.25" customHeight="1">
      <c r="A25" s="131"/>
      <c r="B25" s="132"/>
      <c r="C25" s="131"/>
      <c r="D25" s="131"/>
      <c r="E25" s="133" t="s">
        <v>37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38</v>
      </c>
      <c r="E28" s="37"/>
      <c r="F28" s="37"/>
      <c r="G28" s="37"/>
      <c r="H28" s="37"/>
      <c r="I28" s="37"/>
      <c r="J28" s="137">
        <f>ROUND(J85,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40</v>
      </c>
      <c r="G30" s="37"/>
      <c r="H30" s="37"/>
      <c r="I30" s="138" t="s">
        <v>39</v>
      </c>
      <c r="J30" s="138" t="s">
        <v>41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42</v>
      </c>
      <c r="E31" s="126" t="s">
        <v>43</v>
      </c>
      <c r="F31" s="140">
        <f>ROUND((SUM(BE85:BE199)),  2)</f>
        <v>0</v>
      </c>
      <c r="G31" s="37"/>
      <c r="H31" s="37"/>
      <c r="I31" s="141">
        <v>0.20999999999999999</v>
      </c>
      <c r="J31" s="140">
        <f>ROUND(((SUM(BE85:BE199))*I31),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44</v>
      </c>
      <c r="F32" s="140">
        <f>ROUND((SUM(BF85:BF199)),  2)</f>
        <v>0</v>
      </c>
      <c r="G32" s="37"/>
      <c r="H32" s="37"/>
      <c r="I32" s="141">
        <v>0.12</v>
      </c>
      <c r="J32" s="140">
        <f>ROUND(((SUM(BF85:BF199))*I32),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45</v>
      </c>
      <c r="F33" s="140">
        <f>ROUND((SUM(BG85:BG199)),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46</v>
      </c>
      <c r="F34" s="140">
        <f>ROUND((SUM(BH85:BH199)),  2)</f>
        <v>0</v>
      </c>
      <c r="G34" s="37"/>
      <c r="H34" s="37"/>
      <c r="I34" s="141">
        <v>0.12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47</v>
      </c>
      <c r="F35" s="140">
        <f>ROUND((SUM(BI85:BI199)),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48</v>
      </c>
      <c r="E37" s="144"/>
      <c r="F37" s="144"/>
      <c r="G37" s="145" t="s">
        <v>49</v>
      </c>
      <c r="H37" s="146" t="s">
        <v>50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81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MŠ Masarykova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21</v>
      </c>
      <c r="D48" s="39"/>
      <c r="E48" s="39"/>
      <c r="F48" s="26" t="str">
        <f>F10</f>
        <v xml:space="preserve"> </v>
      </c>
      <c r="G48" s="39"/>
      <c r="H48" s="39"/>
      <c r="I48" s="31" t="s">
        <v>23</v>
      </c>
      <c r="J48" s="71" t="str">
        <f>IF(J10="","",J10)</f>
        <v>4. 7. 2023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25</v>
      </c>
      <c r="D50" s="39"/>
      <c r="E50" s="39"/>
      <c r="F50" s="26" t="str">
        <f>E13</f>
        <v>Město Ostrov</v>
      </c>
      <c r="G50" s="39"/>
      <c r="H50" s="39"/>
      <c r="I50" s="31" t="s">
        <v>33</v>
      </c>
      <c r="J50" s="35" t="str">
        <f>E19</f>
        <v xml:space="preserve"> 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31</v>
      </c>
      <c r="D51" s="39"/>
      <c r="E51" s="39"/>
      <c r="F51" s="26" t="str">
        <f>IF(E16="","",E16)</f>
        <v>Vyplň údaj</v>
      </c>
      <c r="G51" s="39"/>
      <c r="H51" s="39"/>
      <c r="I51" s="31" t="s">
        <v>35</v>
      </c>
      <c r="J51" s="35" t="str">
        <f>E22</f>
        <v xml:space="preserve"> 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82</v>
      </c>
      <c r="D53" s="154"/>
      <c r="E53" s="154"/>
      <c r="F53" s="154"/>
      <c r="G53" s="154"/>
      <c r="H53" s="154"/>
      <c r="I53" s="154"/>
      <c r="J53" s="155" t="s">
        <v>83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70</v>
      </c>
      <c r="D55" s="39"/>
      <c r="E55" s="39"/>
      <c r="F55" s="39"/>
      <c r="G55" s="39"/>
      <c r="H55" s="39"/>
      <c r="I55" s="39"/>
      <c r="J55" s="101">
        <f>J85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84</v>
      </c>
    </row>
    <row r="56" s="9" customFormat="1" ht="24.96" customHeight="1">
      <c r="A56" s="9"/>
      <c r="B56" s="157"/>
      <c r="C56" s="158"/>
      <c r="D56" s="159" t="s">
        <v>85</v>
      </c>
      <c r="E56" s="160"/>
      <c r="F56" s="160"/>
      <c r="G56" s="160"/>
      <c r="H56" s="160"/>
      <c r="I56" s="160"/>
      <c r="J56" s="161">
        <f>J86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86</v>
      </c>
      <c r="E57" s="166"/>
      <c r="F57" s="166"/>
      <c r="G57" s="166"/>
      <c r="H57" s="166"/>
      <c r="I57" s="166"/>
      <c r="J57" s="167">
        <f>J87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3"/>
      <c r="C58" s="164"/>
      <c r="D58" s="165" t="s">
        <v>87</v>
      </c>
      <c r="E58" s="166"/>
      <c r="F58" s="166"/>
      <c r="G58" s="166"/>
      <c r="H58" s="166"/>
      <c r="I58" s="166"/>
      <c r="J58" s="167">
        <f>J99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3"/>
      <c r="C59" s="164"/>
      <c r="D59" s="165" t="s">
        <v>88</v>
      </c>
      <c r="E59" s="166"/>
      <c r="F59" s="166"/>
      <c r="G59" s="166"/>
      <c r="H59" s="166"/>
      <c r="I59" s="166"/>
      <c r="J59" s="167">
        <f>J109</f>
        <v>0</v>
      </c>
      <c r="K59" s="164"/>
      <c r="L59" s="168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7"/>
      <c r="C60" s="158"/>
      <c r="D60" s="159" t="s">
        <v>89</v>
      </c>
      <c r="E60" s="160"/>
      <c r="F60" s="160"/>
      <c r="G60" s="160"/>
      <c r="H60" s="160"/>
      <c r="I60" s="160"/>
      <c r="J60" s="161">
        <f>J122</f>
        <v>0</v>
      </c>
      <c r="K60" s="158"/>
      <c r="L60" s="16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3"/>
      <c r="C61" s="164"/>
      <c r="D61" s="165" t="s">
        <v>90</v>
      </c>
      <c r="E61" s="166"/>
      <c r="F61" s="166"/>
      <c r="G61" s="166"/>
      <c r="H61" s="166"/>
      <c r="I61" s="166"/>
      <c r="J61" s="167">
        <f>J123</f>
        <v>0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3"/>
      <c r="C62" s="164"/>
      <c r="D62" s="165" t="s">
        <v>91</v>
      </c>
      <c r="E62" s="166"/>
      <c r="F62" s="166"/>
      <c r="G62" s="166"/>
      <c r="H62" s="166"/>
      <c r="I62" s="166"/>
      <c r="J62" s="167">
        <f>J132</f>
        <v>0</v>
      </c>
      <c r="K62" s="164"/>
      <c r="L62" s="16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3"/>
      <c r="C63" s="164"/>
      <c r="D63" s="165" t="s">
        <v>92</v>
      </c>
      <c r="E63" s="166"/>
      <c r="F63" s="166"/>
      <c r="G63" s="166"/>
      <c r="H63" s="166"/>
      <c r="I63" s="166"/>
      <c r="J63" s="167">
        <f>J139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3"/>
      <c r="C64" s="164"/>
      <c r="D64" s="165" t="s">
        <v>93</v>
      </c>
      <c r="E64" s="166"/>
      <c r="F64" s="166"/>
      <c r="G64" s="166"/>
      <c r="H64" s="166"/>
      <c r="I64" s="166"/>
      <c r="J64" s="167">
        <f>J141</f>
        <v>0</v>
      </c>
      <c r="K64" s="164"/>
      <c r="L64" s="16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3"/>
      <c r="C65" s="164"/>
      <c r="D65" s="165" t="s">
        <v>94</v>
      </c>
      <c r="E65" s="166"/>
      <c r="F65" s="166"/>
      <c r="G65" s="166"/>
      <c r="H65" s="166"/>
      <c r="I65" s="166"/>
      <c r="J65" s="167">
        <f>J154</f>
        <v>0</v>
      </c>
      <c r="K65" s="164"/>
      <c r="L65" s="16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3"/>
      <c r="C66" s="164"/>
      <c r="D66" s="165" t="s">
        <v>95</v>
      </c>
      <c r="E66" s="166"/>
      <c r="F66" s="166"/>
      <c r="G66" s="166"/>
      <c r="H66" s="166"/>
      <c r="I66" s="166"/>
      <c r="J66" s="167">
        <f>J166</f>
        <v>0</v>
      </c>
      <c r="K66" s="164"/>
      <c r="L66" s="16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3"/>
      <c r="C67" s="164"/>
      <c r="D67" s="165" t="s">
        <v>96</v>
      </c>
      <c r="E67" s="166"/>
      <c r="F67" s="166"/>
      <c r="G67" s="166"/>
      <c r="H67" s="166"/>
      <c r="I67" s="166"/>
      <c r="J67" s="167">
        <f>J175</f>
        <v>0</v>
      </c>
      <c r="K67" s="164"/>
      <c r="L67" s="16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2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2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2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97</v>
      </c>
      <c r="D74" s="39"/>
      <c r="E74" s="39"/>
      <c r="F74" s="39"/>
      <c r="G74" s="39"/>
      <c r="H74" s="39"/>
      <c r="I74" s="39"/>
      <c r="J74" s="39"/>
      <c r="K74" s="39"/>
      <c r="L74" s="12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2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E7</f>
        <v>MŠ Masarykova</v>
      </c>
      <c r="F77" s="39"/>
      <c r="G77" s="39"/>
      <c r="H77" s="39"/>
      <c r="I77" s="39"/>
      <c r="J77" s="39"/>
      <c r="K77" s="3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F10</f>
        <v xml:space="preserve"> </v>
      </c>
      <c r="G79" s="39"/>
      <c r="H79" s="39"/>
      <c r="I79" s="31" t="s">
        <v>23</v>
      </c>
      <c r="J79" s="71" t="str">
        <f>IF(J10="","",J10)</f>
        <v>4. 7. 2023</v>
      </c>
      <c r="K79" s="39"/>
      <c r="L79" s="12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2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E13</f>
        <v>Město Ostrov</v>
      </c>
      <c r="G81" s="39"/>
      <c r="H81" s="39"/>
      <c r="I81" s="31" t="s">
        <v>33</v>
      </c>
      <c r="J81" s="35" t="str">
        <f>E19</f>
        <v xml:space="preserve"> </v>
      </c>
      <c r="K81" s="39"/>
      <c r="L81" s="12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31</v>
      </c>
      <c r="D82" s="39"/>
      <c r="E82" s="39"/>
      <c r="F82" s="26" t="str">
        <f>IF(E16="","",E16)</f>
        <v>Vyplň údaj</v>
      </c>
      <c r="G82" s="39"/>
      <c r="H82" s="39"/>
      <c r="I82" s="31" t="s">
        <v>35</v>
      </c>
      <c r="J82" s="35" t="str">
        <f>E22</f>
        <v xml:space="preserve"> </v>
      </c>
      <c r="K82" s="39"/>
      <c r="L82" s="12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69"/>
      <c r="B84" s="170"/>
      <c r="C84" s="171" t="s">
        <v>98</v>
      </c>
      <c r="D84" s="172" t="s">
        <v>57</v>
      </c>
      <c r="E84" s="172" t="s">
        <v>53</v>
      </c>
      <c r="F84" s="172" t="s">
        <v>54</v>
      </c>
      <c r="G84" s="172" t="s">
        <v>99</v>
      </c>
      <c r="H84" s="172" t="s">
        <v>100</v>
      </c>
      <c r="I84" s="172" t="s">
        <v>101</v>
      </c>
      <c r="J84" s="172" t="s">
        <v>83</v>
      </c>
      <c r="K84" s="173" t="s">
        <v>102</v>
      </c>
      <c r="L84" s="174"/>
      <c r="M84" s="91" t="s">
        <v>19</v>
      </c>
      <c r="N84" s="92" t="s">
        <v>42</v>
      </c>
      <c r="O84" s="92" t="s">
        <v>103</v>
      </c>
      <c r="P84" s="92" t="s">
        <v>104</v>
      </c>
      <c r="Q84" s="92" t="s">
        <v>105</v>
      </c>
      <c r="R84" s="92" t="s">
        <v>106</v>
      </c>
      <c r="S84" s="92" t="s">
        <v>107</v>
      </c>
      <c r="T84" s="93" t="s">
        <v>108</v>
      </c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="2" customFormat="1" ht="22.8" customHeight="1">
      <c r="A85" s="37"/>
      <c r="B85" s="38"/>
      <c r="C85" s="98" t="s">
        <v>109</v>
      </c>
      <c r="D85" s="39"/>
      <c r="E85" s="39"/>
      <c r="F85" s="39"/>
      <c r="G85" s="39"/>
      <c r="H85" s="39"/>
      <c r="I85" s="39"/>
      <c r="J85" s="175">
        <f>BK85</f>
        <v>0</v>
      </c>
      <c r="K85" s="39"/>
      <c r="L85" s="43"/>
      <c r="M85" s="94"/>
      <c r="N85" s="176"/>
      <c r="O85" s="95"/>
      <c r="P85" s="177">
        <f>P86+P122</f>
        <v>0</v>
      </c>
      <c r="Q85" s="95"/>
      <c r="R85" s="177">
        <f>R86+R122</f>
        <v>28.953659219999999</v>
      </c>
      <c r="S85" s="95"/>
      <c r="T85" s="178">
        <f>T86+T122</f>
        <v>24.154805020000005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84</v>
      </c>
      <c r="BK85" s="179">
        <f>BK86+BK122</f>
        <v>0</v>
      </c>
    </row>
    <row r="86" s="12" customFormat="1" ht="25.92" customHeight="1">
      <c r="A86" s="12"/>
      <c r="B86" s="180"/>
      <c r="C86" s="181"/>
      <c r="D86" s="182" t="s">
        <v>71</v>
      </c>
      <c r="E86" s="183" t="s">
        <v>110</v>
      </c>
      <c r="F86" s="183" t="s">
        <v>111</v>
      </c>
      <c r="G86" s="181"/>
      <c r="H86" s="181"/>
      <c r="I86" s="184"/>
      <c r="J86" s="185">
        <f>BK86</f>
        <v>0</v>
      </c>
      <c r="K86" s="181"/>
      <c r="L86" s="186"/>
      <c r="M86" s="187"/>
      <c r="N86" s="188"/>
      <c r="O86" s="188"/>
      <c r="P86" s="189">
        <f>P87+P99+P109</f>
        <v>0</v>
      </c>
      <c r="Q86" s="188"/>
      <c r="R86" s="189">
        <f>R87+R99+R109</f>
        <v>21.881473619999998</v>
      </c>
      <c r="S86" s="188"/>
      <c r="T86" s="190">
        <f>T87+T99+T109</f>
        <v>15.083580000000003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1" t="s">
        <v>77</v>
      </c>
      <c r="AT86" s="192" t="s">
        <v>71</v>
      </c>
      <c r="AU86" s="192" t="s">
        <v>72</v>
      </c>
      <c r="AY86" s="191" t="s">
        <v>112</v>
      </c>
      <c r="BK86" s="193">
        <f>BK87+BK99+BK109</f>
        <v>0</v>
      </c>
    </row>
    <row r="87" s="12" customFormat="1" ht="22.8" customHeight="1">
      <c r="A87" s="12"/>
      <c r="B87" s="180"/>
      <c r="C87" s="181"/>
      <c r="D87" s="182" t="s">
        <v>71</v>
      </c>
      <c r="E87" s="194" t="s">
        <v>113</v>
      </c>
      <c r="F87" s="194" t="s">
        <v>114</v>
      </c>
      <c r="G87" s="181"/>
      <c r="H87" s="181"/>
      <c r="I87" s="184"/>
      <c r="J87" s="195">
        <f>BK87</f>
        <v>0</v>
      </c>
      <c r="K87" s="181"/>
      <c r="L87" s="186"/>
      <c r="M87" s="187"/>
      <c r="N87" s="188"/>
      <c r="O87" s="188"/>
      <c r="P87" s="189">
        <f>SUM(P88:P98)</f>
        <v>0</v>
      </c>
      <c r="Q87" s="188"/>
      <c r="R87" s="189">
        <f>SUM(R88:R98)</f>
        <v>21.881473619999998</v>
      </c>
      <c r="S87" s="188"/>
      <c r="T87" s="190">
        <f>SUM(T88:T98)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1" t="s">
        <v>77</v>
      </c>
      <c r="AT87" s="192" t="s">
        <v>71</v>
      </c>
      <c r="AU87" s="192" t="s">
        <v>77</v>
      </c>
      <c r="AY87" s="191" t="s">
        <v>112</v>
      </c>
      <c r="BK87" s="193">
        <f>SUM(BK88:BK98)</f>
        <v>0</v>
      </c>
    </row>
    <row r="88" s="2" customFormat="1" ht="16.5" customHeight="1">
      <c r="A88" s="37"/>
      <c r="B88" s="38"/>
      <c r="C88" s="196" t="s">
        <v>115</v>
      </c>
      <c r="D88" s="196" t="s">
        <v>116</v>
      </c>
      <c r="E88" s="197" t="s">
        <v>117</v>
      </c>
      <c r="F88" s="198" t="s">
        <v>118</v>
      </c>
      <c r="G88" s="199" t="s">
        <v>119</v>
      </c>
      <c r="H88" s="200">
        <v>136.31200000000001</v>
      </c>
      <c r="I88" s="201"/>
      <c r="J88" s="202">
        <f>ROUND(I88*H88,2)</f>
        <v>0</v>
      </c>
      <c r="K88" s="198" t="s">
        <v>120</v>
      </c>
      <c r="L88" s="43"/>
      <c r="M88" s="203" t="s">
        <v>19</v>
      </c>
      <c r="N88" s="204" t="s">
        <v>43</v>
      </c>
      <c r="O88" s="83"/>
      <c r="P88" s="205">
        <f>O88*H88</f>
        <v>0</v>
      </c>
      <c r="Q88" s="205">
        <v>0.01575</v>
      </c>
      <c r="R88" s="205">
        <f>Q88*H88</f>
        <v>2.1469140000000002</v>
      </c>
      <c r="S88" s="205">
        <v>0</v>
      </c>
      <c r="T88" s="20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7" t="s">
        <v>121</v>
      </c>
      <c r="AT88" s="207" t="s">
        <v>116</v>
      </c>
      <c r="AU88" s="207" t="s">
        <v>79</v>
      </c>
      <c r="AY88" s="16" t="s">
        <v>112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77</v>
      </c>
      <c r="BK88" s="208">
        <f>ROUND(I88*H88,2)</f>
        <v>0</v>
      </c>
      <c r="BL88" s="16" t="s">
        <v>121</v>
      </c>
      <c r="BM88" s="207" t="s">
        <v>122</v>
      </c>
    </row>
    <row r="89" s="2" customFormat="1">
      <c r="A89" s="37"/>
      <c r="B89" s="38"/>
      <c r="C89" s="39"/>
      <c r="D89" s="209" t="s">
        <v>123</v>
      </c>
      <c r="E89" s="39"/>
      <c r="F89" s="210" t="s">
        <v>124</v>
      </c>
      <c r="G89" s="39"/>
      <c r="H89" s="39"/>
      <c r="I89" s="211"/>
      <c r="J89" s="39"/>
      <c r="K89" s="39"/>
      <c r="L89" s="43"/>
      <c r="M89" s="212"/>
      <c r="N89" s="21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123</v>
      </c>
      <c r="AU89" s="16" t="s">
        <v>79</v>
      </c>
    </row>
    <row r="90" s="2" customFormat="1">
      <c r="A90" s="37"/>
      <c r="B90" s="38"/>
      <c r="C90" s="39"/>
      <c r="D90" s="214" t="s">
        <v>125</v>
      </c>
      <c r="E90" s="39"/>
      <c r="F90" s="215" t="s">
        <v>126</v>
      </c>
      <c r="G90" s="39"/>
      <c r="H90" s="39"/>
      <c r="I90" s="211"/>
      <c r="J90" s="39"/>
      <c r="K90" s="39"/>
      <c r="L90" s="43"/>
      <c r="M90" s="212"/>
      <c r="N90" s="213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125</v>
      </c>
      <c r="AU90" s="16" t="s">
        <v>79</v>
      </c>
    </row>
    <row r="91" s="2" customFormat="1" ht="16.5" customHeight="1">
      <c r="A91" s="37"/>
      <c r="B91" s="38"/>
      <c r="C91" s="196" t="s">
        <v>127</v>
      </c>
      <c r="D91" s="196" t="s">
        <v>116</v>
      </c>
      <c r="E91" s="197" t="s">
        <v>128</v>
      </c>
      <c r="F91" s="198" t="s">
        <v>129</v>
      </c>
      <c r="G91" s="199" t="s">
        <v>119</v>
      </c>
      <c r="H91" s="200">
        <v>49.896000000000001</v>
      </c>
      <c r="I91" s="201"/>
      <c r="J91" s="202">
        <f>ROUND(I91*H91,2)</f>
        <v>0</v>
      </c>
      <c r="K91" s="198" t="s">
        <v>120</v>
      </c>
      <c r="L91" s="43"/>
      <c r="M91" s="203" t="s">
        <v>19</v>
      </c>
      <c r="N91" s="204" t="s">
        <v>43</v>
      </c>
      <c r="O91" s="83"/>
      <c r="P91" s="205">
        <f>O91*H91</f>
        <v>0</v>
      </c>
      <c r="Q91" s="205">
        <v>0.0030000000000000001</v>
      </c>
      <c r="R91" s="205">
        <f>Q91*H91</f>
        <v>0.14968800000000002</v>
      </c>
      <c r="S91" s="205">
        <v>0</v>
      </c>
      <c r="T91" s="20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7" t="s">
        <v>121</v>
      </c>
      <c r="AT91" s="207" t="s">
        <v>116</v>
      </c>
      <c r="AU91" s="207" t="s">
        <v>79</v>
      </c>
      <c r="AY91" s="16" t="s">
        <v>112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77</v>
      </c>
      <c r="BK91" s="208">
        <f>ROUND(I91*H91,2)</f>
        <v>0</v>
      </c>
      <c r="BL91" s="16" t="s">
        <v>121</v>
      </c>
      <c r="BM91" s="207" t="s">
        <v>130</v>
      </c>
    </row>
    <row r="92" s="2" customFormat="1">
      <c r="A92" s="37"/>
      <c r="B92" s="38"/>
      <c r="C92" s="39"/>
      <c r="D92" s="209" t="s">
        <v>123</v>
      </c>
      <c r="E92" s="39"/>
      <c r="F92" s="210" t="s">
        <v>131</v>
      </c>
      <c r="G92" s="39"/>
      <c r="H92" s="39"/>
      <c r="I92" s="211"/>
      <c r="J92" s="39"/>
      <c r="K92" s="39"/>
      <c r="L92" s="43"/>
      <c r="M92" s="212"/>
      <c r="N92" s="21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123</v>
      </c>
      <c r="AU92" s="16" t="s">
        <v>79</v>
      </c>
    </row>
    <row r="93" s="2" customFormat="1">
      <c r="A93" s="37"/>
      <c r="B93" s="38"/>
      <c r="C93" s="39"/>
      <c r="D93" s="214" t="s">
        <v>125</v>
      </c>
      <c r="E93" s="39"/>
      <c r="F93" s="215" t="s">
        <v>132</v>
      </c>
      <c r="G93" s="39"/>
      <c r="H93" s="39"/>
      <c r="I93" s="211"/>
      <c r="J93" s="39"/>
      <c r="K93" s="39"/>
      <c r="L93" s="43"/>
      <c r="M93" s="212"/>
      <c r="N93" s="21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125</v>
      </c>
      <c r="AU93" s="16" t="s">
        <v>79</v>
      </c>
    </row>
    <row r="94" s="2" customFormat="1" ht="21.75" customHeight="1">
      <c r="A94" s="37"/>
      <c r="B94" s="38"/>
      <c r="C94" s="196" t="s">
        <v>133</v>
      </c>
      <c r="D94" s="196" t="s">
        <v>116</v>
      </c>
      <c r="E94" s="197" t="s">
        <v>134</v>
      </c>
      <c r="F94" s="198" t="s">
        <v>135</v>
      </c>
      <c r="G94" s="199" t="s">
        <v>136</v>
      </c>
      <c r="H94" s="200">
        <v>6.1310000000000002</v>
      </c>
      <c r="I94" s="201"/>
      <c r="J94" s="202">
        <f>ROUND(I94*H94,2)</f>
        <v>0</v>
      </c>
      <c r="K94" s="198" t="s">
        <v>120</v>
      </c>
      <c r="L94" s="43"/>
      <c r="M94" s="203" t="s">
        <v>19</v>
      </c>
      <c r="N94" s="204" t="s">
        <v>43</v>
      </c>
      <c r="O94" s="83"/>
      <c r="P94" s="205">
        <f>O94*H94</f>
        <v>0</v>
      </c>
      <c r="Q94" s="205">
        <v>2.3010199999999998</v>
      </c>
      <c r="R94" s="205">
        <f>Q94*H94</f>
        <v>14.107553619999999</v>
      </c>
      <c r="S94" s="205">
        <v>0</v>
      </c>
      <c r="T94" s="20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7" t="s">
        <v>121</v>
      </c>
      <c r="AT94" s="207" t="s">
        <v>116</v>
      </c>
      <c r="AU94" s="207" t="s">
        <v>79</v>
      </c>
      <c r="AY94" s="16" t="s">
        <v>112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6" t="s">
        <v>77</v>
      </c>
      <c r="BK94" s="208">
        <f>ROUND(I94*H94,2)</f>
        <v>0</v>
      </c>
      <c r="BL94" s="16" t="s">
        <v>121</v>
      </c>
      <c r="BM94" s="207" t="s">
        <v>137</v>
      </c>
    </row>
    <row r="95" s="2" customFormat="1">
      <c r="A95" s="37"/>
      <c r="B95" s="38"/>
      <c r="C95" s="39"/>
      <c r="D95" s="209" t="s">
        <v>123</v>
      </c>
      <c r="E95" s="39"/>
      <c r="F95" s="210" t="s">
        <v>138</v>
      </c>
      <c r="G95" s="39"/>
      <c r="H95" s="39"/>
      <c r="I95" s="211"/>
      <c r="J95" s="39"/>
      <c r="K95" s="39"/>
      <c r="L95" s="43"/>
      <c r="M95" s="212"/>
      <c r="N95" s="21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123</v>
      </c>
      <c r="AU95" s="16" t="s">
        <v>79</v>
      </c>
    </row>
    <row r="96" s="2" customFormat="1">
      <c r="A96" s="37"/>
      <c r="B96" s="38"/>
      <c r="C96" s="39"/>
      <c r="D96" s="214" t="s">
        <v>125</v>
      </c>
      <c r="E96" s="39"/>
      <c r="F96" s="215" t="s">
        <v>139</v>
      </c>
      <c r="G96" s="39"/>
      <c r="H96" s="39"/>
      <c r="I96" s="211"/>
      <c r="J96" s="39"/>
      <c r="K96" s="39"/>
      <c r="L96" s="43"/>
      <c r="M96" s="212"/>
      <c r="N96" s="21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125</v>
      </c>
      <c r="AU96" s="16" t="s">
        <v>79</v>
      </c>
    </row>
    <row r="97" s="2" customFormat="1" ht="16.5" customHeight="1">
      <c r="A97" s="37"/>
      <c r="B97" s="38"/>
      <c r="C97" s="196" t="s">
        <v>140</v>
      </c>
      <c r="D97" s="196" t="s">
        <v>116</v>
      </c>
      <c r="E97" s="197" t="s">
        <v>141</v>
      </c>
      <c r="F97" s="198" t="s">
        <v>142</v>
      </c>
      <c r="G97" s="199" t="s">
        <v>119</v>
      </c>
      <c r="H97" s="200">
        <v>71.134</v>
      </c>
      <c r="I97" s="201"/>
      <c r="J97" s="202">
        <f>ROUND(I97*H97,2)</f>
        <v>0</v>
      </c>
      <c r="K97" s="198" t="s">
        <v>19</v>
      </c>
      <c r="L97" s="43"/>
      <c r="M97" s="203" t="s">
        <v>19</v>
      </c>
      <c r="N97" s="204" t="s">
        <v>43</v>
      </c>
      <c r="O97" s="83"/>
      <c r="P97" s="205">
        <f>O97*H97</f>
        <v>0</v>
      </c>
      <c r="Q97" s="205">
        <v>0.076999999999999999</v>
      </c>
      <c r="R97" s="205">
        <f>Q97*H97</f>
        <v>5.4773180000000004</v>
      </c>
      <c r="S97" s="205">
        <v>0</v>
      </c>
      <c r="T97" s="20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121</v>
      </c>
      <c r="AT97" s="207" t="s">
        <v>116</v>
      </c>
      <c r="AU97" s="207" t="s">
        <v>79</v>
      </c>
      <c r="AY97" s="16" t="s">
        <v>112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77</v>
      </c>
      <c r="BK97" s="208">
        <f>ROUND(I97*H97,2)</f>
        <v>0</v>
      </c>
      <c r="BL97" s="16" t="s">
        <v>121</v>
      </c>
      <c r="BM97" s="207" t="s">
        <v>143</v>
      </c>
    </row>
    <row r="98" s="2" customFormat="1">
      <c r="A98" s="37"/>
      <c r="B98" s="38"/>
      <c r="C98" s="39"/>
      <c r="D98" s="209" t="s">
        <v>123</v>
      </c>
      <c r="E98" s="39"/>
      <c r="F98" s="210" t="s">
        <v>142</v>
      </c>
      <c r="G98" s="39"/>
      <c r="H98" s="39"/>
      <c r="I98" s="211"/>
      <c r="J98" s="39"/>
      <c r="K98" s="39"/>
      <c r="L98" s="43"/>
      <c r="M98" s="212"/>
      <c r="N98" s="21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123</v>
      </c>
      <c r="AU98" s="16" t="s">
        <v>79</v>
      </c>
    </row>
    <row r="99" s="12" customFormat="1" ht="22.8" customHeight="1">
      <c r="A99" s="12"/>
      <c r="B99" s="180"/>
      <c r="C99" s="181"/>
      <c r="D99" s="182" t="s">
        <v>71</v>
      </c>
      <c r="E99" s="194" t="s">
        <v>144</v>
      </c>
      <c r="F99" s="194" t="s">
        <v>145</v>
      </c>
      <c r="G99" s="181"/>
      <c r="H99" s="181"/>
      <c r="I99" s="184"/>
      <c r="J99" s="195">
        <f>BK99</f>
        <v>0</v>
      </c>
      <c r="K99" s="181"/>
      <c r="L99" s="186"/>
      <c r="M99" s="187"/>
      <c r="N99" s="188"/>
      <c r="O99" s="188"/>
      <c r="P99" s="189">
        <f>SUM(P100:P108)</f>
        <v>0</v>
      </c>
      <c r="Q99" s="188"/>
      <c r="R99" s="189">
        <f>SUM(R100:R108)</f>
        <v>0</v>
      </c>
      <c r="S99" s="188"/>
      <c r="T99" s="190">
        <f>SUM(T100:T108)</f>
        <v>15.083580000000003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1" t="s">
        <v>77</v>
      </c>
      <c r="AT99" s="192" t="s">
        <v>71</v>
      </c>
      <c r="AU99" s="192" t="s">
        <v>77</v>
      </c>
      <c r="AY99" s="191" t="s">
        <v>112</v>
      </c>
      <c r="BK99" s="193">
        <f>SUM(BK100:BK108)</f>
        <v>0</v>
      </c>
    </row>
    <row r="100" s="2" customFormat="1" ht="21.75" customHeight="1">
      <c r="A100" s="37"/>
      <c r="B100" s="38"/>
      <c r="C100" s="196" t="s">
        <v>121</v>
      </c>
      <c r="D100" s="196" t="s">
        <v>116</v>
      </c>
      <c r="E100" s="197" t="s">
        <v>146</v>
      </c>
      <c r="F100" s="198" t="s">
        <v>147</v>
      </c>
      <c r="G100" s="199" t="s">
        <v>136</v>
      </c>
      <c r="H100" s="200">
        <v>4.8710000000000004</v>
      </c>
      <c r="I100" s="201"/>
      <c r="J100" s="202">
        <f>ROUND(I100*H100,2)</f>
        <v>0</v>
      </c>
      <c r="K100" s="198" t="s">
        <v>120</v>
      </c>
      <c r="L100" s="43"/>
      <c r="M100" s="203" t="s">
        <v>19</v>
      </c>
      <c r="N100" s="204" t="s">
        <v>43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2.2000000000000002</v>
      </c>
      <c r="T100" s="206">
        <f>S100*H100</f>
        <v>10.716200000000002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121</v>
      </c>
      <c r="AT100" s="207" t="s">
        <v>116</v>
      </c>
      <c r="AU100" s="207" t="s">
        <v>79</v>
      </c>
      <c r="AY100" s="16" t="s">
        <v>112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77</v>
      </c>
      <c r="BK100" s="208">
        <f>ROUND(I100*H100,2)</f>
        <v>0</v>
      </c>
      <c r="BL100" s="16" t="s">
        <v>121</v>
      </c>
      <c r="BM100" s="207" t="s">
        <v>148</v>
      </c>
    </row>
    <row r="101" s="2" customFormat="1">
      <c r="A101" s="37"/>
      <c r="B101" s="38"/>
      <c r="C101" s="39"/>
      <c r="D101" s="209" t="s">
        <v>123</v>
      </c>
      <c r="E101" s="39"/>
      <c r="F101" s="210" t="s">
        <v>149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123</v>
      </c>
      <c r="AU101" s="16" t="s">
        <v>79</v>
      </c>
    </row>
    <row r="102" s="2" customFormat="1">
      <c r="A102" s="37"/>
      <c r="B102" s="38"/>
      <c r="C102" s="39"/>
      <c r="D102" s="214" t="s">
        <v>125</v>
      </c>
      <c r="E102" s="39"/>
      <c r="F102" s="215" t="s">
        <v>150</v>
      </c>
      <c r="G102" s="39"/>
      <c r="H102" s="39"/>
      <c r="I102" s="211"/>
      <c r="J102" s="39"/>
      <c r="K102" s="39"/>
      <c r="L102" s="43"/>
      <c r="M102" s="212"/>
      <c r="N102" s="213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125</v>
      </c>
      <c r="AU102" s="16" t="s">
        <v>79</v>
      </c>
    </row>
    <row r="103" s="2" customFormat="1" ht="16.5" customHeight="1">
      <c r="A103" s="37"/>
      <c r="B103" s="38"/>
      <c r="C103" s="196" t="s">
        <v>77</v>
      </c>
      <c r="D103" s="196" t="s">
        <v>116</v>
      </c>
      <c r="E103" s="197" t="s">
        <v>151</v>
      </c>
      <c r="F103" s="198" t="s">
        <v>152</v>
      </c>
      <c r="G103" s="199" t="s">
        <v>119</v>
      </c>
      <c r="H103" s="200">
        <v>72.067999999999998</v>
      </c>
      <c r="I103" s="201"/>
      <c r="J103" s="202">
        <f>ROUND(I103*H103,2)</f>
        <v>0</v>
      </c>
      <c r="K103" s="198" t="s">
        <v>120</v>
      </c>
      <c r="L103" s="43"/>
      <c r="M103" s="203" t="s">
        <v>19</v>
      </c>
      <c r="N103" s="204" t="s">
        <v>43</v>
      </c>
      <c r="O103" s="83"/>
      <c r="P103" s="205">
        <f>O103*H103</f>
        <v>0</v>
      </c>
      <c r="Q103" s="205">
        <v>0</v>
      </c>
      <c r="R103" s="205">
        <f>Q103*H103</f>
        <v>0</v>
      </c>
      <c r="S103" s="205">
        <v>0.035000000000000003</v>
      </c>
      <c r="T103" s="206">
        <f>S103*H103</f>
        <v>2.5223800000000001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7" t="s">
        <v>121</v>
      </c>
      <c r="AT103" s="207" t="s">
        <v>116</v>
      </c>
      <c r="AU103" s="207" t="s">
        <v>79</v>
      </c>
      <c r="AY103" s="16" t="s">
        <v>112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6" t="s">
        <v>77</v>
      </c>
      <c r="BK103" s="208">
        <f>ROUND(I103*H103,2)</f>
        <v>0</v>
      </c>
      <c r="BL103" s="16" t="s">
        <v>121</v>
      </c>
      <c r="BM103" s="207" t="s">
        <v>153</v>
      </c>
    </row>
    <row r="104" s="2" customFormat="1">
      <c r="A104" s="37"/>
      <c r="B104" s="38"/>
      <c r="C104" s="39"/>
      <c r="D104" s="209" t="s">
        <v>123</v>
      </c>
      <c r="E104" s="39"/>
      <c r="F104" s="210" t="s">
        <v>154</v>
      </c>
      <c r="G104" s="39"/>
      <c r="H104" s="39"/>
      <c r="I104" s="211"/>
      <c r="J104" s="39"/>
      <c r="K104" s="39"/>
      <c r="L104" s="43"/>
      <c r="M104" s="212"/>
      <c r="N104" s="213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123</v>
      </c>
      <c r="AU104" s="16" t="s">
        <v>79</v>
      </c>
    </row>
    <row r="105" s="2" customFormat="1">
      <c r="A105" s="37"/>
      <c r="B105" s="38"/>
      <c r="C105" s="39"/>
      <c r="D105" s="214" t="s">
        <v>125</v>
      </c>
      <c r="E105" s="39"/>
      <c r="F105" s="215" t="s">
        <v>155</v>
      </c>
      <c r="G105" s="39"/>
      <c r="H105" s="39"/>
      <c r="I105" s="211"/>
      <c r="J105" s="39"/>
      <c r="K105" s="39"/>
      <c r="L105" s="43"/>
      <c r="M105" s="212"/>
      <c r="N105" s="21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125</v>
      </c>
      <c r="AU105" s="16" t="s">
        <v>79</v>
      </c>
    </row>
    <row r="106" s="2" customFormat="1" ht="16.5" customHeight="1">
      <c r="A106" s="37"/>
      <c r="B106" s="38"/>
      <c r="C106" s="196" t="s">
        <v>156</v>
      </c>
      <c r="D106" s="196" t="s">
        <v>116</v>
      </c>
      <c r="E106" s="197" t="s">
        <v>157</v>
      </c>
      <c r="F106" s="198" t="s">
        <v>158</v>
      </c>
      <c r="G106" s="199" t="s">
        <v>119</v>
      </c>
      <c r="H106" s="200">
        <v>45</v>
      </c>
      <c r="I106" s="201"/>
      <c r="J106" s="202">
        <f>ROUND(I106*H106,2)</f>
        <v>0</v>
      </c>
      <c r="K106" s="198" t="s">
        <v>120</v>
      </c>
      <c r="L106" s="43"/>
      <c r="M106" s="203" t="s">
        <v>19</v>
      </c>
      <c r="N106" s="204" t="s">
        <v>43</v>
      </c>
      <c r="O106" s="83"/>
      <c r="P106" s="205">
        <f>O106*H106</f>
        <v>0</v>
      </c>
      <c r="Q106" s="205">
        <v>0</v>
      </c>
      <c r="R106" s="205">
        <f>Q106*H106</f>
        <v>0</v>
      </c>
      <c r="S106" s="205">
        <v>0.041000000000000002</v>
      </c>
      <c r="T106" s="206">
        <f>S106*H106</f>
        <v>1.845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121</v>
      </c>
      <c r="AT106" s="207" t="s">
        <v>116</v>
      </c>
      <c r="AU106" s="207" t="s">
        <v>79</v>
      </c>
      <c r="AY106" s="16" t="s">
        <v>112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77</v>
      </c>
      <c r="BK106" s="208">
        <f>ROUND(I106*H106,2)</f>
        <v>0</v>
      </c>
      <c r="BL106" s="16" t="s">
        <v>121</v>
      </c>
      <c r="BM106" s="207" t="s">
        <v>159</v>
      </c>
    </row>
    <row r="107" s="2" customFormat="1">
      <c r="A107" s="37"/>
      <c r="B107" s="38"/>
      <c r="C107" s="39"/>
      <c r="D107" s="209" t="s">
        <v>123</v>
      </c>
      <c r="E107" s="39"/>
      <c r="F107" s="210" t="s">
        <v>160</v>
      </c>
      <c r="G107" s="39"/>
      <c r="H107" s="39"/>
      <c r="I107" s="211"/>
      <c r="J107" s="39"/>
      <c r="K107" s="39"/>
      <c r="L107" s="43"/>
      <c r="M107" s="212"/>
      <c r="N107" s="21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123</v>
      </c>
      <c r="AU107" s="16" t="s">
        <v>79</v>
      </c>
    </row>
    <row r="108" s="2" customFormat="1">
      <c r="A108" s="37"/>
      <c r="B108" s="38"/>
      <c r="C108" s="39"/>
      <c r="D108" s="214" t="s">
        <v>125</v>
      </c>
      <c r="E108" s="39"/>
      <c r="F108" s="215" t="s">
        <v>161</v>
      </c>
      <c r="G108" s="39"/>
      <c r="H108" s="39"/>
      <c r="I108" s="211"/>
      <c r="J108" s="39"/>
      <c r="K108" s="39"/>
      <c r="L108" s="43"/>
      <c r="M108" s="212"/>
      <c r="N108" s="213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125</v>
      </c>
      <c r="AU108" s="16" t="s">
        <v>79</v>
      </c>
    </row>
    <row r="109" s="12" customFormat="1" ht="22.8" customHeight="1">
      <c r="A109" s="12"/>
      <c r="B109" s="180"/>
      <c r="C109" s="181"/>
      <c r="D109" s="182" t="s">
        <v>71</v>
      </c>
      <c r="E109" s="194" t="s">
        <v>162</v>
      </c>
      <c r="F109" s="194" t="s">
        <v>163</v>
      </c>
      <c r="G109" s="181"/>
      <c r="H109" s="181"/>
      <c r="I109" s="184"/>
      <c r="J109" s="195">
        <f>BK109</f>
        <v>0</v>
      </c>
      <c r="K109" s="181"/>
      <c r="L109" s="186"/>
      <c r="M109" s="187"/>
      <c r="N109" s="188"/>
      <c r="O109" s="188"/>
      <c r="P109" s="189">
        <f>SUM(P110:P121)</f>
        <v>0</v>
      </c>
      <c r="Q109" s="188"/>
      <c r="R109" s="189">
        <f>SUM(R110:R121)</f>
        <v>0</v>
      </c>
      <c r="S109" s="188"/>
      <c r="T109" s="190">
        <f>SUM(T110:T121)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1" t="s">
        <v>77</v>
      </c>
      <c r="AT109" s="192" t="s">
        <v>71</v>
      </c>
      <c r="AU109" s="192" t="s">
        <v>77</v>
      </c>
      <c r="AY109" s="191" t="s">
        <v>112</v>
      </c>
      <c r="BK109" s="193">
        <f>SUM(BK110:BK121)</f>
        <v>0</v>
      </c>
    </row>
    <row r="110" s="2" customFormat="1" ht="16.5" customHeight="1">
      <c r="A110" s="37"/>
      <c r="B110" s="38"/>
      <c r="C110" s="196" t="s">
        <v>164</v>
      </c>
      <c r="D110" s="196" t="s">
        <v>116</v>
      </c>
      <c r="E110" s="197" t="s">
        <v>165</v>
      </c>
      <c r="F110" s="198" t="s">
        <v>166</v>
      </c>
      <c r="G110" s="199" t="s">
        <v>167</v>
      </c>
      <c r="H110" s="200">
        <v>24.155000000000001</v>
      </c>
      <c r="I110" s="201"/>
      <c r="J110" s="202">
        <f>ROUND(I110*H110,2)</f>
        <v>0</v>
      </c>
      <c r="K110" s="198" t="s">
        <v>120</v>
      </c>
      <c r="L110" s="43"/>
      <c r="M110" s="203" t="s">
        <v>19</v>
      </c>
      <c r="N110" s="204" t="s">
        <v>43</v>
      </c>
      <c r="O110" s="83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121</v>
      </c>
      <c r="AT110" s="207" t="s">
        <v>116</v>
      </c>
      <c r="AU110" s="207" t="s">
        <v>79</v>
      </c>
      <c r="AY110" s="16" t="s">
        <v>112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77</v>
      </c>
      <c r="BK110" s="208">
        <f>ROUND(I110*H110,2)</f>
        <v>0</v>
      </c>
      <c r="BL110" s="16" t="s">
        <v>121</v>
      </c>
      <c r="BM110" s="207" t="s">
        <v>168</v>
      </c>
    </row>
    <row r="111" s="2" customFormat="1">
      <c r="A111" s="37"/>
      <c r="B111" s="38"/>
      <c r="C111" s="39"/>
      <c r="D111" s="209" t="s">
        <v>123</v>
      </c>
      <c r="E111" s="39"/>
      <c r="F111" s="210" t="s">
        <v>169</v>
      </c>
      <c r="G111" s="39"/>
      <c r="H111" s="39"/>
      <c r="I111" s="211"/>
      <c r="J111" s="39"/>
      <c r="K111" s="39"/>
      <c r="L111" s="43"/>
      <c r="M111" s="212"/>
      <c r="N111" s="21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123</v>
      </c>
      <c r="AU111" s="16" t="s">
        <v>79</v>
      </c>
    </row>
    <row r="112" s="2" customFormat="1">
      <c r="A112" s="37"/>
      <c r="B112" s="38"/>
      <c r="C112" s="39"/>
      <c r="D112" s="214" t="s">
        <v>125</v>
      </c>
      <c r="E112" s="39"/>
      <c r="F112" s="215" t="s">
        <v>170</v>
      </c>
      <c r="G112" s="39"/>
      <c r="H112" s="39"/>
      <c r="I112" s="211"/>
      <c r="J112" s="39"/>
      <c r="K112" s="39"/>
      <c r="L112" s="43"/>
      <c r="M112" s="212"/>
      <c r="N112" s="21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125</v>
      </c>
      <c r="AU112" s="16" t="s">
        <v>79</v>
      </c>
    </row>
    <row r="113" s="2" customFormat="1" ht="16.5" customHeight="1">
      <c r="A113" s="37"/>
      <c r="B113" s="38"/>
      <c r="C113" s="196" t="s">
        <v>171</v>
      </c>
      <c r="D113" s="196" t="s">
        <v>116</v>
      </c>
      <c r="E113" s="197" t="s">
        <v>172</v>
      </c>
      <c r="F113" s="198" t="s">
        <v>173</v>
      </c>
      <c r="G113" s="199" t="s">
        <v>167</v>
      </c>
      <c r="H113" s="200">
        <v>24.155000000000001</v>
      </c>
      <c r="I113" s="201"/>
      <c r="J113" s="202">
        <f>ROUND(I113*H113,2)</f>
        <v>0</v>
      </c>
      <c r="K113" s="198" t="s">
        <v>120</v>
      </c>
      <c r="L113" s="43"/>
      <c r="M113" s="203" t="s">
        <v>19</v>
      </c>
      <c r="N113" s="204" t="s">
        <v>43</v>
      </c>
      <c r="O113" s="83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7" t="s">
        <v>121</v>
      </c>
      <c r="AT113" s="207" t="s">
        <v>116</v>
      </c>
      <c r="AU113" s="207" t="s">
        <v>79</v>
      </c>
      <c r="AY113" s="16" t="s">
        <v>112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77</v>
      </c>
      <c r="BK113" s="208">
        <f>ROUND(I113*H113,2)</f>
        <v>0</v>
      </c>
      <c r="BL113" s="16" t="s">
        <v>121</v>
      </c>
      <c r="BM113" s="207" t="s">
        <v>174</v>
      </c>
    </row>
    <row r="114" s="2" customFormat="1">
      <c r="A114" s="37"/>
      <c r="B114" s="38"/>
      <c r="C114" s="39"/>
      <c r="D114" s="209" t="s">
        <v>123</v>
      </c>
      <c r="E114" s="39"/>
      <c r="F114" s="210" t="s">
        <v>175</v>
      </c>
      <c r="G114" s="39"/>
      <c r="H114" s="39"/>
      <c r="I114" s="211"/>
      <c r="J114" s="39"/>
      <c r="K114" s="39"/>
      <c r="L114" s="43"/>
      <c r="M114" s="212"/>
      <c r="N114" s="213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123</v>
      </c>
      <c r="AU114" s="16" t="s">
        <v>79</v>
      </c>
    </row>
    <row r="115" s="2" customFormat="1">
      <c r="A115" s="37"/>
      <c r="B115" s="38"/>
      <c r="C115" s="39"/>
      <c r="D115" s="214" t="s">
        <v>125</v>
      </c>
      <c r="E115" s="39"/>
      <c r="F115" s="215" t="s">
        <v>176</v>
      </c>
      <c r="G115" s="39"/>
      <c r="H115" s="39"/>
      <c r="I115" s="211"/>
      <c r="J115" s="39"/>
      <c r="K115" s="39"/>
      <c r="L115" s="43"/>
      <c r="M115" s="212"/>
      <c r="N115" s="21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125</v>
      </c>
      <c r="AU115" s="16" t="s">
        <v>79</v>
      </c>
    </row>
    <row r="116" s="2" customFormat="1" ht="16.5" customHeight="1">
      <c r="A116" s="37"/>
      <c r="B116" s="38"/>
      <c r="C116" s="196" t="s">
        <v>177</v>
      </c>
      <c r="D116" s="196" t="s">
        <v>116</v>
      </c>
      <c r="E116" s="197" t="s">
        <v>178</v>
      </c>
      <c r="F116" s="198" t="s">
        <v>179</v>
      </c>
      <c r="G116" s="199" t="s">
        <v>167</v>
      </c>
      <c r="H116" s="200">
        <v>241.55000000000001</v>
      </c>
      <c r="I116" s="201"/>
      <c r="J116" s="202">
        <f>ROUND(I116*H116,2)</f>
        <v>0</v>
      </c>
      <c r="K116" s="198" t="s">
        <v>120</v>
      </c>
      <c r="L116" s="43"/>
      <c r="M116" s="203" t="s">
        <v>19</v>
      </c>
      <c r="N116" s="204" t="s">
        <v>43</v>
      </c>
      <c r="O116" s="83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121</v>
      </c>
      <c r="AT116" s="207" t="s">
        <v>116</v>
      </c>
      <c r="AU116" s="207" t="s">
        <v>79</v>
      </c>
      <c r="AY116" s="16" t="s">
        <v>112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77</v>
      </c>
      <c r="BK116" s="208">
        <f>ROUND(I116*H116,2)</f>
        <v>0</v>
      </c>
      <c r="BL116" s="16" t="s">
        <v>121</v>
      </c>
      <c r="BM116" s="207" t="s">
        <v>180</v>
      </c>
    </row>
    <row r="117" s="2" customFormat="1">
      <c r="A117" s="37"/>
      <c r="B117" s="38"/>
      <c r="C117" s="39"/>
      <c r="D117" s="209" t="s">
        <v>123</v>
      </c>
      <c r="E117" s="39"/>
      <c r="F117" s="210" t="s">
        <v>181</v>
      </c>
      <c r="G117" s="39"/>
      <c r="H117" s="39"/>
      <c r="I117" s="211"/>
      <c r="J117" s="39"/>
      <c r="K117" s="39"/>
      <c r="L117" s="43"/>
      <c r="M117" s="212"/>
      <c r="N117" s="21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123</v>
      </c>
      <c r="AU117" s="16" t="s">
        <v>79</v>
      </c>
    </row>
    <row r="118" s="2" customFormat="1">
      <c r="A118" s="37"/>
      <c r="B118" s="38"/>
      <c r="C118" s="39"/>
      <c r="D118" s="214" t="s">
        <v>125</v>
      </c>
      <c r="E118" s="39"/>
      <c r="F118" s="215" t="s">
        <v>182</v>
      </c>
      <c r="G118" s="39"/>
      <c r="H118" s="39"/>
      <c r="I118" s="211"/>
      <c r="J118" s="39"/>
      <c r="K118" s="39"/>
      <c r="L118" s="43"/>
      <c r="M118" s="212"/>
      <c r="N118" s="21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125</v>
      </c>
      <c r="AU118" s="16" t="s">
        <v>79</v>
      </c>
    </row>
    <row r="119" s="2" customFormat="1" ht="21.75" customHeight="1">
      <c r="A119" s="37"/>
      <c r="B119" s="38"/>
      <c r="C119" s="196" t="s">
        <v>183</v>
      </c>
      <c r="D119" s="196" t="s">
        <v>116</v>
      </c>
      <c r="E119" s="197" t="s">
        <v>184</v>
      </c>
      <c r="F119" s="198" t="s">
        <v>185</v>
      </c>
      <c r="G119" s="199" t="s">
        <v>167</v>
      </c>
      <c r="H119" s="200">
        <v>24.155000000000001</v>
      </c>
      <c r="I119" s="201"/>
      <c r="J119" s="202">
        <f>ROUND(I119*H119,2)</f>
        <v>0</v>
      </c>
      <c r="K119" s="198" t="s">
        <v>120</v>
      </c>
      <c r="L119" s="43"/>
      <c r="M119" s="203" t="s">
        <v>19</v>
      </c>
      <c r="N119" s="204" t="s">
        <v>43</v>
      </c>
      <c r="O119" s="83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7" t="s">
        <v>121</v>
      </c>
      <c r="AT119" s="207" t="s">
        <v>116</v>
      </c>
      <c r="AU119" s="207" t="s">
        <v>79</v>
      </c>
      <c r="AY119" s="16" t="s">
        <v>112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6" t="s">
        <v>77</v>
      </c>
      <c r="BK119" s="208">
        <f>ROUND(I119*H119,2)</f>
        <v>0</v>
      </c>
      <c r="BL119" s="16" t="s">
        <v>121</v>
      </c>
      <c r="BM119" s="207" t="s">
        <v>186</v>
      </c>
    </row>
    <row r="120" s="2" customFormat="1">
      <c r="A120" s="37"/>
      <c r="B120" s="38"/>
      <c r="C120" s="39"/>
      <c r="D120" s="209" t="s">
        <v>123</v>
      </c>
      <c r="E120" s="39"/>
      <c r="F120" s="210" t="s">
        <v>187</v>
      </c>
      <c r="G120" s="39"/>
      <c r="H120" s="39"/>
      <c r="I120" s="211"/>
      <c r="J120" s="39"/>
      <c r="K120" s="39"/>
      <c r="L120" s="43"/>
      <c r="M120" s="212"/>
      <c r="N120" s="21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123</v>
      </c>
      <c r="AU120" s="16" t="s">
        <v>79</v>
      </c>
    </row>
    <row r="121" s="2" customFormat="1">
      <c r="A121" s="37"/>
      <c r="B121" s="38"/>
      <c r="C121" s="39"/>
      <c r="D121" s="214" t="s">
        <v>125</v>
      </c>
      <c r="E121" s="39"/>
      <c r="F121" s="215" t="s">
        <v>188</v>
      </c>
      <c r="G121" s="39"/>
      <c r="H121" s="39"/>
      <c r="I121" s="211"/>
      <c r="J121" s="39"/>
      <c r="K121" s="39"/>
      <c r="L121" s="43"/>
      <c r="M121" s="212"/>
      <c r="N121" s="21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125</v>
      </c>
      <c r="AU121" s="16" t="s">
        <v>79</v>
      </c>
    </row>
    <row r="122" s="12" customFormat="1" ht="25.92" customHeight="1">
      <c r="A122" s="12"/>
      <c r="B122" s="180"/>
      <c r="C122" s="181"/>
      <c r="D122" s="182" t="s">
        <v>71</v>
      </c>
      <c r="E122" s="183" t="s">
        <v>189</v>
      </c>
      <c r="F122" s="183" t="s">
        <v>190</v>
      </c>
      <c r="G122" s="181"/>
      <c r="H122" s="181"/>
      <c r="I122" s="184"/>
      <c r="J122" s="185">
        <f>BK122</f>
        <v>0</v>
      </c>
      <c r="K122" s="181"/>
      <c r="L122" s="186"/>
      <c r="M122" s="187"/>
      <c r="N122" s="188"/>
      <c r="O122" s="188"/>
      <c r="P122" s="189">
        <f>P123+P132+P139+P141+P154+P166+P175</f>
        <v>0</v>
      </c>
      <c r="Q122" s="188"/>
      <c r="R122" s="189">
        <f>R123+R132+R139+R141+R154+R166+R175</f>
        <v>7.0721856000000001</v>
      </c>
      <c r="S122" s="188"/>
      <c r="T122" s="190">
        <f>T123+T132+T139+T141+T154+T166+T175</f>
        <v>9.07122502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1" t="s">
        <v>79</v>
      </c>
      <c r="AT122" s="192" t="s">
        <v>71</v>
      </c>
      <c r="AU122" s="192" t="s">
        <v>72</v>
      </c>
      <c r="AY122" s="191" t="s">
        <v>112</v>
      </c>
      <c r="BK122" s="193">
        <f>BK123+BK132+BK139+BK141+BK154+BK166+BK175</f>
        <v>0</v>
      </c>
    </row>
    <row r="123" s="12" customFormat="1" ht="22.8" customHeight="1">
      <c r="A123" s="12"/>
      <c r="B123" s="180"/>
      <c r="C123" s="181"/>
      <c r="D123" s="182" t="s">
        <v>71</v>
      </c>
      <c r="E123" s="194" t="s">
        <v>191</v>
      </c>
      <c r="F123" s="194" t="s">
        <v>192</v>
      </c>
      <c r="G123" s="181"/>
      <c r="H123" s="181"/>
      <c r="I123" s="184"/>
      <c r="J123" s="195">
        <f>BK123</f>
        <v>0</v>
      </c>
      <c r="K123" s="181"/>
      <c r="L123" s="186"/>
      <c r="M123" s="187"/>
      <c r="N123" s="188"/>
      <c r="O123" s="188"/>
      <c r="P123" s="189">
        <f>SUM(P124:P131)</f>
        <v>0</v>
      </c>
      <c r="Q123" s="188"/>
      <c r="R123" s="189">
        <f>SUM(R124:R131)</f>
        <v>0.020150000000000001</v>
      </c>
      <c r="S123" s="188"/>
      <c r="T123" s="190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1" t="s">
        <v>79</v>
      </c>
      <c r="AT123" s="192" t="s">
        <v>71</v>
      </c>
      <c r="AU123" s="192" t="s">
        <v>77</v>
      </c>
      <c r="AY123" s="191" t="s">
        <v>112</v>
      </c>
      <c r="BK123" s="193">
        <f>SUM(BK124:BK131)</f>
        <v>0</v>
      </c>
    </row>
    <row r="124" s="2" customFormat="1" ht="16.5" customHeight="1">
      <c r="A124" s="37"/>
      <c r="B124" s="38"/>
      <c r="C124" s="196" t="s">
        <v>144</v>
      </c>
      <c r="D124" s="196" t="s">
        <v>116</v>
      </c>
      <c r="E124" s="197" t="s">
        <v>193</v>
      </c>
      <c r="F124" s="198" t="s">
        <v>194</v>
      </c>
      <c r="G124" s="199" t="s">
        <v>195</v>
      </c>
      <c r="H124" s="200">
        <v>1</v>
      </c>
      <c r="I124" s="201"/>
      <c r="J124" s="202">
        <f>ROUND(I124*H124,2)</f>
        <v>0</v>
      </c>
      <c r="K124" s="198" t="s">
        <v>120</v>
      </c>
      <c r="L124" s="43"/>
      <c r="M124" s="203" t="s">
        <v>19</v>
      </c>
      <c r="N124" s="204" t="s">
        <v>43</v>
      </c>
      <c r="O124" s="83"/>
      <c r="P124" s="205">
        <f>O124*H124</f>
        <v>0</v>
      </c>
      <c r="Q124" s="205">
        <v>0.00014999999999999999</v>
      </c>
      <c r="R124" s="205">
        <f>Q124*H124</f>
        <v>0.00014999999999999999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171</v>
      </c>
      <c r="AT124" s="207" t="s">
        <v>116</v>
      </c>
      <c r="AU124" s="207" t="s">
        <v>79</v>
      </c>
      <c r="AY124" s="16" t="s">
        <v>112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77</v>
      </c>
      <c r="BK124" s="208">
        <f>ROUND(I124*H124,2)</f>
        <v>0</v>
      </c>
      <c r="BL124" s="16" t="s">
        <v>171</v>
      </c>
      <c r="BM124" s="207" t="s">
        <v>196</v>
      </c>
    </row>
    <row r="125" s="2" customFormat="1">
      <c r="A125" s="37"/>
      <c r="B125" s="38"/>
      <c r="C125" s="39"/>
      <c r="D125" s="214" t="s">
        <v>125</v>
      </c>
      <c r="E125" s="39"/>
      <c r="F125" s="215" t="s">
        <v>197</v>
      </c>
      <c r="G125" s="39"/>
      <c r="H125" s="39"/>
      <c r="I125" s="211"/>
      <c r="J125" s="39"/>
      <c r="K125" s="39"/>
      <c r="L125" s="43"/>
      <c r="M125" s="212"/>
      <c r="N125" s="21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125</v>
      </c>
      <c r="AU125" s="16" t="s">
        <v>79</v>
      </c>
    </row>
    <row r="126" s="2" customFormat="1" ht="16.5" customHeight="1">
      <c r="A126" s="37"/>
      <c r="B126" s="38"/>
      <c r="C126" s="196" t="s">
        <v>198</v>
      </c>
      <c r="D126" s="196" t="s">
        <v>116</v>
      </c>
      <c r="E126" s="197" t="s">
        <v>199</v>
      </c>
      <c r="F126" s="198" t="s">
        <v>200</v>
      </c>
      <c r="G126" s="199" t="s">
        <v>201</v>
      </c>
      <c r="H126" s="200">
        <v>50</v>
      </c>
      <c r="I126" s="201"/>
      <c r="J126" s="202">
        <f>ROUND(I126*H126,2)</f>
        <v>0</v>
      </c>
      <c r="K126" s="198" t="s">
        <v>120</v>
      </c>
      <c r="L126" s="43"/>
      <c r="M126" s="203" t="s">
        <v>19</v>
      </c>
      <c r="N126" s="204" t="s">
        <v>43</v>
      </c>
      <c r="O126" s="83"/>
      <c r="P126" s="205">
        <f>O126*H126</f>
        <v>0</v>
      </c>
      <c r="Q126" s="205">
        <v>0.00040000000000000002</v>
      </c>
      <c r="R126" s="205">
        <f>Q126*H126</f>
        <v>0.02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171</v>
      </c>
      <c r="AT126" s="207" t="s">
        <v>116</v>
      </c>
      <c r="AU126" s="207" t="s">
        <v>79</v>
      </c>
      <c r="AY126" s="16" t="s">
        <v>112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77</v>
      </c>
      <c r="BK126" s="208">
        <f>ROUND(I126*H126,2)</f>
        <v>0</v>
      </c>
      <c r="BL126" s="16" t="s">
        <v>171</v>
      </c>
      <c r="BM126" s="207" t="s">
        <v>202</v>
      </c>
    </row>
    <row r="127" s="2" customFormat="1">
      <c r="A127" s="37"/>
      <c r="B127" s="38"/>
      <c r="C127" s="39"/>
      <c r="D127" s="209" t="s">
        <v>123</v>
      </c>
      <c r="E127" s="39"/>
      <c r="F127" s="210" t="s">
        <v>203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79</v>
      </c>
    </row>
    <row r="128" s="2" customFormat="1">
      <c r="A128" s="37"/>
      <c r="B128" s="38"/>
      <c r="C128" s="39"/>
      <c r="D128" s="214" t="s">
        <v>125</v>
      </c>
      <c r="E128" s="39"/>
      <c r="F128" s="215" t="s">
        <v>204</v>
      </c>
      <c r="G128" s="39"/>
      <c r="H128" s="39"/>
      <c r="I128" s="211"/>
      <c r="J128" s="39"/>
      <c r="K128" s="39"/>
      <c r="L128" s="43"/>
      <c r="M128" s="212"/>
      <c r="N128" s="213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125</v>
      </c>
      <c r="AU128" s="16" t="s">
        <v>79</v>
      </c>
    </row>
    <row r="129" s="2" customFormat="1" ht="16.5" customHeight="1">
      <c r="A129" s="37"/>
      <c r="B129" s="38"/>
      <c r="C129" s="196" t="s">
        <v>205</v>
      </c>
      <c r="D129" s="196" t="s">
        <v>116</v>
      </c>
      <c r="E129" s="197" t="s">
        <v>206</v>
      </c>
      <c r="F129" s="198" t="s">
        <v>207</v>
      </c>
      <c r="G129" s="199" t="s">
        <v>167</v>
      </c>
      <c r="H129" s="200">
        <v>1.5</v>
      </c>
      <c r="I129" s="201"/>
      <c r="J129" s="202">
        <f>ROUND(I129*H129,2)</f>
        <v>0</v>
      </c>
      <c r="K129" s="198" t="s">
        <v>120</v>
      </c>
      <c r="L129" s="43"/>
      <c r="M129" s="203" t="s">
        <v>19</v>
      </c>
      <c r="N129" s="204" t="s">
        <v>43</v>
      </c>
      <c r="O129" s="83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7" t="s">
        <v>171</v>
      </c>
      <c r="AT129" s="207" t="s">
        <v>116</v>
      </c>
      <c r="AU129" s="207" t="s">
        <v>79</v>
      </c>
      <c r="AY129" s="16" t="s">
        <v>112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77</v>
      </c>
      <c r="BK129" s="208">
        <f>ROUND(I129*H129,2)</f>
        <v>0</v>
      </c>
      <c r="BL129" s="16" t="s">
        <v>171</v>
      </c>
      <c r="BM129" s="207" t="s">
        <v>208</v>
      </c>
    </row>
    <row r="130" s="2" customFormat="1">
      <c r="A130" s="37"/>
      <c r="B130" s="38"/>
      <c r="C130" s="39"/>
      <c r="D130" s="209" t="s">
        <v>123</v>
      </c>
      <c r="E130" s="39"/>
      <c r="F130" s="210" t="s">
        <v>209</v>
      </c>
      <c r="G130" s="39"/>
      <c r="H130" s="39"/>
      <c r="I130" s="211"/>
      <c r="J130" s="39"/>
      <c r="K130" s="39"/>
      <c r="L130" s="43"/>
      <c r="M130" s="212"/>
      <c r="N130" s="213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79</v>
      </c>
    </row>
    <row r="131" s="2" customFormat="1">
      <c r="A131" s="37"/>
      <c r="B131" s="38"/>
      <c r="C131" s="39"/>
      <c r="D131" s="214" t="s">
        <v>125</v>
      </c>
      <c r="E131" s="39"/>
      <c r="F131" s="215" t="s">
        <v>210</v>
      </c>
      <c r="G131" s="39"/>
      <c r="H131" s="39"/>
      <c r="I131" s="211"/>
      <c r="J131" s="39"/>
      <c r="K131" s="39"/>
      <c r="L131" s="43"/>
      <c r="M131" s="212"/>
      <c r="N131" s="21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125</v>
      </c>
      <c r="AU131" s="16" t="s">
        <v>79</v>
      </c>
    </row>
    <row r="132" s="12" customFormat="1" ht="22.8" customHeight="1">
      <c r="A132" s="12"/>
      <c r="B132" s="180"/>
      <c r="C132" s="181"/>
      <c r="D132" s="182" t="s">
        <v>71</v>
      </c>
      <c r="E132" s="194" t="s">
        <v>211</v>
      </c>
      <c r="F132" s="194" t="s">
        <v>212</v>
      </c>
      <c r="G132" s="181"/>
      <c r="H132" s="181"/>
      <c r="I132" s="184"/>
      <c r="J132" s="195">
        <f>BK132</f>
        <v>0</v>
      </c>
      <c r="K132" s="181"/>
      <c r="L132" s="186"/>
      <c r="M132" s="187"/>
      <c r="N132" s="188"/>
      <c r="O132" s="188"/>
      <c r="P132" s="189">
        <f>SUM(P133:P138)</f>
        <v>0</v>
      </c>
      <c r="Q132" s="188"/>
      <c r="R132" s="189">
        <f>SUM(R133:R138)</f>
        <v>0</v>
      </c>
      <c r="S132" s="188"/>
      <c r="T132" s="190">
        <f>SUM(T133:T138)</f>
        <v>0.51707999999999998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1" t="s">
        <v>79</v>
      </c>
      <c r="AT132" s="192" t="s">
        <v>71</v>
      </c>
      <c r="AU132" s="192" t="s">
        <v>77</v>
      </c>
      <c r="AY132" s="191" t="s">
        <v>112</v>
      </c>
      <c r="BK132" s="193">
        <f>SUM(BK133:BK138)</f>
        <v>0</v>
      </c>
    </row>
    <row r="133" s="2" customFormat="1" ht="16.5" customHeight="1">
      <c r="A133" s="37"/>
      <c r="B133" s="38"/>
      <c r="C133" s="196" t="s">
        <v>113</v>
      </c>
      <c r="D133" s="196" t="s">
        <v>116</v>
      </c>
      <c r="E133" s="197" t="s">
        <v>213</v>
      </c>
      <c r="F133" s="198" t="s">
        <v>214</v>
      </c>
      <c r="G133" s="199" t="s">
        <v>215</v>
      </c>
      <c r="H133" s="200">
        <v>12</v>
      </c>
      <c r="I133" s="201"/>
      <c r="J133" s="202">
        <f>ROUND(I133*H133,2)</f>
        <v>0</v>
      </c>
      <c r="K133" s="198" t="s">
        <v>120</v>
      </c>
      <c r="L133" s="43"/>
      <c r="M133" s="203" t="s">
        <v>19</v>
      </c>
      <c r="N133" s="204" t="s">
        <v>43</v>
      </c>
      <c r="O133" s="83"/>
      <c r="P133" s="205">
        <f>O133*H133</f>
        <v>0</v>
      </c>
      <c r="Q133" s="205">
        <v>0</v>
      </c>
      <c r="R133" s="205">
        <f>Q133*H133</f>
        <v>0</v>
      </c>
      <c r="S133" s="205">
        <v>0.01933</v>
      </c>
      <c r="T133" s="206">
        <f>S133*H133</f>
        <v>0.23196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7" t="s">
        <v>171</v>
      </c>
      <c r="AT133" s="207" t="s">
        <v>116</v>
      </c>
      <c r="AU133" s="207" t="s">
        <v>79</v>
      </c>
      <c r="AY133" s="16" t="s">
        <v>112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6" t="s">
        <v>77</v>
      </c>
      <c r="BK133" s="208">
        <f>ROUND(I133*H133,2)</f>
        <v>0</v>
      </c>
      <c r="BL133" s="16" t="s">
        <v>171</v>
      </c>
      <c r="BM133" s="207" t="s">
        <v>216</v>
      </c>
    </row>
    <row r="134" s="2" customFormat="1">
      <c r="A134" s="37"/>
      <c r="B134" s="38"/>
      <c r="C134" s="39"/>
      <c r="D134" s="214" t="s">
        <v>125</v>
      </c>
      <c r="E134" s="39"/>
      <c r="F134" s="215" t="s">
        <v>217</v>
      </c>
      <c r="G134" s="39"/>
      <c r="H134" s="39"/>
      <c r="I134" s="211"/>
      <c r="J134" s="39"/>
      <c r="K134" s="39"/>
      <c r="L134" s="43"/>
      <c r="M134" s="212"/>
      <c r="N134" s="213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125</v>
      </c>
      <c r="AU134" s="16" t="s">
        <v>79</v>
      </c>
    </row>
    <row r="135" s="2" customFormat="1" ht="16.5" customHeight="1">
      <c r="A135" s="37"/>
      <c r="B135" s="38"/>
      <c r="C135" s="196" t="s">
        <v>218</v>
      </c>
      <c r="D135" s="196" t="s">
        <v>116</v>
      </c>
      <c r="E135" s="197" t="s">
        <v>219</v>
      </c>
      <c r="F135" s="198" t="s">
        <v>220</v>
      </c>
      <c r="G135" s="199" t="s">
        <v>215</v>
      </c>
      <c r="H135" s="200">
        <v>3</v>
      </c>
      <c r="I135" s="201"/>
      <c r="J135" s="202">
        <f>ROUND(I135*H135,2)</f>
        <v>0</v>
      </c>
      <c r="K135" s="198" t="s">
        <v>120</v>
      </c>
      <c r="L135" s="43"/>
      <c r="M135" s="203" t="s">
        <v>19</v>
      </c>
      <c r="N135" s="204" t="s">
        <v>43</v>
      </c>
      <c r="O135" s="83"/>
      <c r="P135" s="205">
        <f>O135*H135</f>
        <v>0</v>
      </c>
      <c r="Q135" s="205">
        <v>0</v>
      </c>
      <c r="R135" s="205">
        <f>Q135*H135</f>
        <v>0</v>
      </c>
      <c r="S135" s="205">
        <v>0.0172</v>
      </c>
      <c r="T135" s="206">
        <f>S135*H135</f>
        <v>0.0516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7" t="s">
        <v>171</v>
      </c>
      <c r="AT135" s="207" t="s">
        <v>116</v>
      </c>
      <c r="AU135" s="207" t="s">
        <v>79</v>
      </c>
      <c r="AY135" s="16" t="s">
        <v>112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6" t="s">
        <v>77</v>
      </c>
      <c r="BK135" s="208">
        <f>ROUND(I135*H135,2)</f>
        <v>0</v>
      </c>
      <c r="BL135" s="16" t="s">
        <v>171</v>
      </c>
      <c r="BM135" s="207" t="s">
        <v>221</v>
      </c>
    </row>
    <row r="136" s="2" customFormat="1">
      <c r="A136" s="37"/>
      <c r="B136" s="38"/>
      <c r="C136" s="39"/>
      <c r="D136" s="214" t="s">
        <v>125</v>
      </c>
      <c r="E136" s="39"/>
      <c r="F136" s="215" t="s">
        <v>222</v>
      </c>
      <c r="G136" s="39"/>
      <c r="H136" s="39"/>
      <c r="I136" s="211"/>
      <c r="J136" s="39"/>
      <c r="K136" s="39"/>
      <c r="L136" s="43"/>
      <c r="M136" s="212"/>
      <c r="N136" s="213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125</v>
      </c>
      <c r="AU136" s="16" t="s">
        <v>79</v>
      </c>
    </row>
    <row r="137" s="2" customFormat="1" ht="16.5" customHeight="1">
      <c r="A137" s="37"/>
      <c r="B137" s="38"/>
      <c r="C137" s="196" t="s">
        <v>223</v>
      </c>
      <c r="D137" s="196" t="s">
        <v>116</v>
      </c>
      <c r="E137" s="197" t="s">
        <v>224</v>
      </c>
      <c r="F137" s="198" t="s">
        <v>225</v>
      </c>
      <c r="G137" s="199" t="s">
        <v>215</v>
      </c>
      <c r="H137" s="200">
        <v>12</v>
      </c>
      <c r="I137" s="201"/>
      <c r="J137" s="202">
        <f>ROUND(I137*H137,2)</f>
        <v>0</v>
      </c>
      <c r="K137" s="198" t="s">
        <v>120</v>
      </c>
      <c r="L137" s="43"/>
      <c r="M137" s="203" t="s">
        <v>19</v>
      </c>
      <c r="N137" s="204" t="s">
        <v>43</v>
      </c>
      <c r="O137" s="83"/>
      <c r="P137" s="205">
        <f>O137*H137</f>
        <v>0</v>
      </c>
      <c r="Q137" s="205">
        <v>0</v>
      </c>
      <c r="R137" s="205">
        <f>Q137*H137</f>
        <v>0</v>
      </c>
      <c r="S137" s="205">
        <v>0.019460000000000002</v>
      </c>
      <c r="T137" s="206">
        <f>S137*H137</f>
        <v>0.23352000000000001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171</v>
      </c>
      <c r="AT137" s="207" t="s">
        <v>116</v>
      </c>
      <c r="AU137" s="207" t="s">
        <v>79</v>
      </c>
      <c r="AY137" s="16" t="s">
        <v>112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6" t="s">
        <v>77</v>
      </c>
      <c r="BK137" s="208">
        <f>ROUND(I137*H137,2)</f>
        <v>0</v>
      </c>
      <c r="BL137" s="16" t="s">
        <v>171</v>
      </c>
      <c r="BM137" s="207" t="s">
        <v>226</v>
      </c>
    </row>
    <row r="138" s="2" customFormat="1">
      <c r="A138" s="37"/>
      <c r="B138" s="38"/>
      <c r="C138" s="39"/>
      <c r="D138" s="214" t="s">
        <v>125</v>
      </c>
      <c r="E138" s="39"/>
      <c r="F138" s="215" t="s">
        <v>227</v>
      </c>
      <c r="G138" s="39"/>
      <c r="H138" s="39"/>
      <c r="I138" s="211"/>
      <c r="J138" s="39"/>
      <c r="K138" s="39"/>
      <c r="L138" s="43"/>
      <c r="M138" s="212"/>
      <c r="N138" s="213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125</v>
      </c>
      <c r="AU138" s="16" t="s">
        <v>79</v>
      </c>
    </row>
    <row r="139" s="12" customFormat="1" ht="22.8" customHeight="1">
      <c r="A139" s="12"/>
      <c r="B139" s="180"/>
      <c r="C139" s="181"/>
      <c r="D139" s="182" t="s">
        <v>71</v>
      </c>
      <c r="E139" s="194" t="s">
        <v>228</v>
      </c>
      <c r="F139" s="194" t="s">
        <v>229</v>
      </c>
      <c r="G139" s="181"/>
      <c r="H139" s="181"/>
      <c r="I139" s="184"/>
      <c r="J139" s="195">
        <f>BK139</f>
        <v>0</v>
      </c>
      <c r="K139" s="181"/>
      <c r="L139" s="186"/>
      <c r="M139" s="187"/>
      <c r="N139" s="188"/>
      <c r="O139" s="188"/>
      <c r="P139" s="189">
        <f>P140</f>
        <v>0</v>
      </c>
      <c r="Q139" s="188"/>
      <c r="R139" s="189">
        <f>R140</f>
        <v>0</v>
      </c>
      <c r="S139" s="188"/>
      <c r="T139" s="19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1" t="s">
        <v>79</v>
      </c>
      <c r="AT139" s="192" t="s">
        <v>71</v>
      </c>
      <c r="AU139" s="192" t="s">
        <v>77</v>
      </c>
      <c r="AY139" s="191" t="s">
        <v>112</v>
      </c>
      <c r="BK139" s="193">
        <f>BK140</f>
        <v>0</v>
      </c>
    </row>
    <row r="140" s="2" customFormat="1" ht="16.5" customHeight="1">
      <c r="A140" s="37"/>
      <c r="B140" s="38"/>
      <c r="C140" s="196" t="s">
        <v>230</v>
      </c>
      <c r="D140" s="196" t="s">
        <v>116</v>
      </c>
      <c r="E140" s="197" t="s">
        <v>231</v>
      </c>
      <c r="F140" s="198" t="s">
        <v>232</v>
      </c>
      <c r="G140" s="199" t="s">
        <v>195</v>
      </c>
      <c r="H140" s="200">
        <v>1</v>
      </c>
      <c r="I140" s="201"/>
      <c r="J140" s="202">
        <f>ROUND(I140*H140,2)</f>
        <v>0</v>
      </c>
      <c r="K140" s="198" t="s">
        <v>19</v>
      </c>
      <c r="L140" s="43"/>
      <c r="M140" s="203" t="s">
        <v>19</v>
      </c>
      <c r="N140" s="204" t="s">
        <v>43</v>
      </c>
      <c r="O140" s="83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171</v>
      </c>
      <c r="AT140" s="207" t="s">
        <v>116</v>
      </c>
      <c r="AU140" s="207" t="s">
        <v>79</v>
      </c>
      <c r="AY140" s="16" t="s">
        <v>112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77</v>
      </c>
      <c r="BK140" s="208">
        <f>ROUND(I140*H140,2)</f>
        <v>0</v>
      </c>
      <c r="BL140" s="16" t="s">
        <v>171</v>
      </c>
      <c r="BM140" s="207" t="s">
        <v>233</v>
      </c>
    </row>
    <row r="141" s="12" customFormat="1" ht="22.8" customHeight="1">
      <c r="A141" s="12"/>
      <c r="B141" s="180"/>
      <c r="C141" s="181"/>
      <c r="D141" s="182" t="s">
        <v>71</v>
      </c>
      <c r="E141" s="194" t="s">
        <v>234</v>
      </c>
      <c r="F141" s="194" t="s">
        <v>235</v>
      </c>
      <c r="G141" s="181"/>
      <c r="H141" s="181"/>
      <c r="I141" s="184"/>
      <c r="J141" s="195">
        <f>BK141</f>
        <v>0</v>
      </c>
      <c r="K141" s="181"/>
      <c r="L141" s="186"/>
      <c r="M141" s="187"/>
      <c r="N141" s="188"/>
      <c r="O141" s="188"/>
      <c r="P141" s="189">
        <f>SUM(P142:P153)</f>
        <v>0</v>
      </c>
      <c r="Q141" s="188"/>
      <c r="R141" s="189">
        <f>SUM(R142:R153)</f>
        <v>0.30881999999999998</v>
      </c>
      <c r="S141" s="188"/>
      <c r="T141" s="190">
        <f>SUM(T142:T153)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1" t="s">
        <v>79</v>
      </c>
      <c r="AT141" s="192" t="s">
        <v>71</v>
      </c>
      <c r="AU141" s="192" t="s">
        <v>77</v>
      </c>
      <c r="AY141" s="191" t="s">
        <v>112</v>
      </c>
      <c r="BK141" s="193">
        <f>SUM(BK142:BK153)</f>
        <v>0</v>
      </c>
    </row>
    <row r="142" s="2" customFormat="1" ht="16.5" customHeight="1">
      <c r="A142" s="37"/>
      <c r="B142" s="38"/>
      <c r="C142" s="196" t="s">
        <v>236</v>
      </c>
      <c r="D142" s="196" t="s">
        <v>116</v>
      </c>
      <c r="E142" s="197" t="s">
        <v>237</v>
      </c>
      <c r="F142" s="198" t="s">
        <v>238</v>
      </c>
      <c r="G142" s="199" t="s">
        <v>239</v>
      </c>
      <c r="H142" s="200">
        <v>6</v>
      </c>
      <c r="I142" s="201"/>
      <c r="J142" s="202">
        <f>ROUND(I142*H142,2)</f>
        <v>0</v>
      </c>
      <c r="K142" s="198" t="s">
        <v>120</v>
      </c>
      <c r="L142" s="43"/>
      <c r="M142" s="203" t="s">
        <v>19</v>
      </c>
      <c r="N142" s="204" t="s">
        <v>43</v>
      </c>
      <c r="O142" s="83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171</v>
      </c>
      <c r="AT142" s="207" t="s">
        <v>116</v>
      </c>
      <c r="AU142" s="207" t="s">
        <v>79</v>
      </c>
      <c r="AY142" s="16" t="s">
        <v>112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77</v>
      </c>
      <c r="BK142" s="208">
        <f>ROUND(I142*H142,2)</f>
        <v>0</v>
      </c>
      <c r="BL142" s="16" t="s">
        <v>171</v>
      </c>
      <c r="BM142" s="207" t="s">
        <v>240</v>
      </c>
    </row>
    <row r="143" s="2" customFormat="1">
      <c r="A143" s="37"/>
      <c r="B143" s="38"/>
      <c r="C143" s="39"/>
      <c r="D143" s="214" t="s">
        <v>125</v>
      </c>
      <c r="E143" s="39"/>
      <c r="F143" s="215" t="s">
        <v>241</v>
      </c>
      <c r="G143" s="39"/>
      <c r="H143" s="39"/>
      <c r="I143" s="211"/>
      <c r="J143" s="39"/>
      <c r="K143" s="39"/>
      <c r="L143" s="43"/>
      <c r="M143" s="212"/>
      <c r="N143" s="213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125</v>
      </c>
      <c r="AU143" s="16" t="s">
        <v>79</v>
      </c>
    </row>
    <row r="144" s="2" customFormat="1" ht="16.5" customHeight="1">
      <c r="A144" s="37"/>
      <c r="B144" s="38"/>
      <c r="C144" s="216" t="s">
        <v>242</v>
      </c>
      <c r="D144" s="216" t="s">
        <v>243</v>
      </c>
      <c r="E144" s="217" t="s">
        <v>244</v>
      </c>
      <c r="F144" s="218" t="s">
        <v>245</v>
      </c>
      <c r="G144" s="219" t="s">
        <v>239</v>
      </c>
      <c r="H144" s="220">
        <v>6</v>
      </c>
      <c r="I144" s="221"/>
      <c r="J144" s="222">
        <f>ROUND(I144*H144,2)</f>
        <v>0</v>
      </c>
      <c r="K144" s="218" t="s">
        <v>120</v>
      </c>
      <c r="L144" s="223"/>
      <c r="M144" s="224" t="s">
        <v>19</v>
      </c>
      <c r="N144" s="225" t="s">
        <v>43</v>
      </c>
      <c r="O144" s="83"/>
      <c r="P144" s="205">
        <f>O144*H144</f>
        <v>0</v>
      </c>
      <c r="Q144" s="205">
        <v>0.016</v>
      </c>
      <c r="R144" s="205">
        <f>Q144*H144</f>
        <v>0.096000000000000002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246</v>
      </c>
      <c r="AT144" s="207" t="s">
        <v>243</v>
      </c>
      <c r="AU144" s="207" t="s">
        <v>79</v>
      </c>
      <c r="AY144" s="16" t="s">
        <v>112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77</v>
      </c>
      <c r="BK144" s="208">
        <f>ROUND(I144*H144,2)</f>
        <v>0</v>
      </c>
      <c r="BL144" s="16" t="s">
        <v>171</v>
      </c>
      <c r="BM144" s="207" t="s">
        <v>247</v>
      </c>
    </row>
    <row r="145" s="2" customFormat="1" ht="16.5" customHeight="1">
      <c r="A145" s="37"/>
      <c r="B145" s="38"/>
      <c r="C145" s="196" t="s">
        <v>248</v>
      </c>
      <c r="D145" s="196" t="s">
        <v>116</v>
      </c>
      <c r="E145" s="197" t="s">
        <v>249</v>
      </c>
      <c r="F145" s="198" t="s">
        <v>250</v>
      </c>
      <c r="G145" s="199" t="s">
        <v>239</v>
      </c>
      <c r="H145" s="200">
        <v>2</v>
      </c>
      <c r="I145" s="201"/>
      <c r="J145" s="202">
        <f>ROUND(I145*H145,2)</f>
        <v>0</v>
      </c>
      <c r="K145" s="198" t="s">
        <v>19</v>
      </c>
      <c r="L145" s="43"/>
      <c r="M145" s="203" t="s">
        <v>19</v>
      </c>
      <c r="N145" s="204" t="s">
        <v>43</v>
      </c>
      <c r="O145" s="83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171</v>
      </c>
      <c r="AT145" s="207" t="s">
        <v>116</v>
      </c>
      <c r="AU145" s="207" t="s">
        <v>79</v>
      </c>
      <c r="AY145" s="16" t="s">
        <v>112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6" t="s">
        <v>77</v>
      </c>
      <c r="BK145" s="208">
        <f>ROUND(I145*H145,2)</f>
        <v>0</v>
      </c>
      <c r="BL145" s="16" t="s">
        <v>171</v>
      </c>
      <c r="BM145" s="207" t="s">
        <v>251</v>
      </c>
    </row>
    <row r="146" s="2" customFormat="1" ht="16.5" customHeight="1">
      <c r="A146" s="37"/>
      <c r="B146" s="38"/>
      <c r="C146" s="196" t="s">
        <v>252</v>
      </c>
      <c r="D146" s="196" t="s">
        <v>116</v>
      </c>
      <c r="E146" s="197" t="s">
        <v>253</v>
      </c>
      <c r="F146" s="198" t="s">
        <v>254</v>
      </c>
      <c r="G146" s="199" t="s">
        <v>239</v>
      </c>
      <c r="H146" s="200">
        <v>6</v>
      </c>
      <c r="I146" s="201"/>
      <c r="J146" s="202">
        <f>ROUND(I146*H146,2)</f>
        <v>0</v>
      </c>
      <c r="K146" s="198" t="s">
        <v>120</v>
      </c>
      <c r="L146" s="43"/>
      <c r="M146" s="203" t="s">
        <v>19</v>
      </c>
      <c r="N146" s="204" t="s">
        <v>43</v>
      </c>
      <c r="O146" s="83"/>
      <c r="P146" s="205">
        <f>O146*H146</f>
        <v>0</v>
      </c>
      <c r="Q146" s="205">
        <v>0.00046999999999999999</v>
      </c>
      <c r="R146" s="205">
        <f>Q146*H146</f>
        <v>0.00282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171</v>
      </c>
      <c r="AT146" s="207" t="s">
        <v>116</v>
      </c>
      <c r="AU146" s="207" t="s">
        <v>79</v>
      </c>
      <c r="AY146" s="16" t="s">
        <v>112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77</v>
      </c>
      <c r="BK146" s="208">
        <f>ROUND(I146*H146,2)</f>
        <v>0</v>
      </c>
      <c r="BL146" s="16" t="s">
        <v>171</v>
      </c>
      <c r="BM146" s="207" t="s">
        <v>255</v>
      </c>
    </row>
    <row r="147" s="2" customFormat="1">
      <c r="A147" s="37"/>
      <c r="B147" s="38"/>
      <c r="C147" s="39"/>
      <c r="D147" s="209" t="s">
        <v>123</v>
      </c>
      <c r="E147" s="39"/>
      <c r="F147" s="210" t="s">
        <v>256</v>
      </c>
      <c r="G147" s="39"/>
      <c r="H147" s="39"/>
      <c r="I147" s="211"/>
      <c r="J147" s="39"/>
      <c r="K147" s="39"/>
      <c r="L147" s="43"/>
      <c r="M147" s="212"/>
      <c r="N147" s="213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123</v>
      </c>
      <c r="AU147" s="16" t="s">
        <v>79</v>
      </c>
    </row>
    <row r="148" s="2" customFormat="1">
      <c r="A148" s="37"/>
      <c r="B148" s="38"/>
      <c r="C148" s="39"/>
      <c r="D148" s="214" t="s">
        <v>125</v>
      </c>
      <c r="E148" s="39"/>
      <c r="F148" s="215" t="s">
        <v>257</v>
      </c>
      <c r="G148" s="39"/>
      <c r="H148" s="39"/>
      <c r="I148" s="211"/>
      <c r="J148" s="39"/>
      <c r="K148" s="39"/>
      <c r="L148" s="43"/>
      <c r="M148" s="212"/>
      <c r="N148" s="213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125</v>
      </c>
      <c r="AU148" s="16" t="s">
        <v>79</v>
      </c>
    </row>
    <row r="149" s="2" customFormat="1" ht="24.15" customHeight="1">
      <c r="A149" s="37"/>
      <c r="B149" s="38"/>
      <c r="C149" s="216" t="s">
        <v>258</v>
      </c>
      <c r="D149" s="216" t="s">
        <v>243</v>
      </c>
      <c r="E149" s="217" t="s">
        <v>259</v>
      </c>
      <c r="F149" s="218" t="s">
        <v>260</v>
      </c>
      <c r="G149" s="219" t="s">
        <v>239</v>
      </c>
      <c r="H149" s="220">
        <v>6</v>
      </c>
      <c r="I149" s="221"/>
      <c r="J149" s="222">
        <f>ROUND(I149*H149,2)</f>
        <v>0</v>
      </c>
      <c r="K149" s="218" t="s">
        <v>120</v>
      </c>
      <c r="L149" s="223"/>
      <c r="M149" s="224" t="s">
        <v>19</v>
      </c>
      <c r="N149" s="225" t="s">
        <v>43</v>
      </c>
      <c r="O149" s="83"/>
      <c r="P149" s="205">
        <f>O149*H149</f>
        <v>0</v>
      </c>
      <c r="Q149" s="205">
        <v>0.035000000000000003</v>
      </c>
      <c r="R149" s="205">
        <f>Q149*H149</f>
        <v>0.21000000000000002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246</v>
      </c>
      <c r="AT149" s="207" t="s">
        <v>243</v>
      </c>
      <c r="AU149" s="207" t="s">
        <v>79</v>
      </c>
      <c r="AY149" s="16" t="s">
        <v>112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77</v>
      </c>
      <c r="BK149" s="208">
        <f>ROUND(I149*H149,2)</f>
        <v>0</v>
      </c>
      <c r="BL149" s="16" t="s">
        <v>171</v>
      </c>
      <c r="BM149" s="207" t="s">
        <v>261</v>
      </c>
    </row>
    <row r="150" s="2" customFormat="1">
      <c r="A150" s="37"/>
      <c r="B150" s="38"/>
      <c r="C150" s="39"/>
      <c r="D150" s="209" t="s">
        <v>123</v>
      </c>
      <c r="E150" s="39"/>
      <c r="F150" s="210" t="s">
        <v>260</v>
      </c>
      <c r="G150" s="39"/>
      <c r="H150" s="39"/>
      <c r="I150" s="211"/>
      <c r="J150" s="39"/>
      <c r="K150" s="39"/>
      <c r="L150" s="43"/>
      <c r="M150" s="212"/>
      <c r="N150" s="213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123</v>
      </c>
      <c r="AU150" s="16" t="s">
        <v>79</v>
      </c>
    </row>
    <row r="151" s="2" customFormat="1" ht="16.5" customHeight="1">
      <c r="A151" s="37"/>
      <c r="B151" s="38"/>
      <c r="C151" s="196" t="s">
        <v>262</v>
      </c>
      <c r="D151" s="196" t="s">
        <v>116</v>
      </c>
      <c r="E151" s="197" t="s">
        <v>263</v>
      </c>
      <c r="F151" s="198" t="s">
        <v>264</v>
      </c>
      <c r="G151" s="199" t="s">
        <v>167</v>
      </c>
      <c r="H151" s="200">
        <v>0.309</v>
      </c>
      <c r="I151" s="201"/>
      <c r="J151" s="202">
        <f>ROUND(I151*H151,2)</f>
        <v>0</v>
      </c>
      <c r="K151" s="198" t="s">
        <v>120</v>
      </c>
      <c r="L151" s="43"/>
      <c r="M151" s="203" t="s">
        <v>19</v>
      </c>
      <c r="N151" s="204" t="s">
        <v>43</v>
      </c>
      <c r="O151" s="83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7" t="s">
        <v>171</v>
      </c>
      <c r="AT151" s="207" t="s">
        <v>116</v>
      </c>
      <c r="AU151" s="207" t="s">
        <v>79</v>
      </c>
      <c r="AY151" s="16" t="s">
        <v>112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6" t="s">
        <v>77</v>
      </c>
      <c r="BK151" s="208">
        <f>ROUND(I151*H151,2)</f>
        <v>0</v>
      </c>
      <c r="BL151" s="16" t="s">
        <v>171</v>
      </c>
      <c r="BM151" s="207" t="s">
        <v>265</v>
      </c>
    </row>
    <row r="152" s="2" customFormat="1">
      <c r="A152" s="37"/>
      <c r="B152" s="38"/>
      <c r="C152" s="39"/>
      <c r="D152" s="209" t="s">
        <v>123</v>
      </c>
      <c r="E152" s="39"/>
      <c r="F152" s="210" t="s">
        <v>266</v>
      </c>
      <c r="G152" s="39"/>
      <c r="H152" s="39"/>
      <c r="I152" s="211"/>
      <c r="J152" s="39"/>
      <c r="K152" s="39"/>
      <c r="L152" s="43"/>
      <c r="M152" s="212"/>
      <c r="N152" s="213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123</v>
      </c>
      <c r="AU152" s="16" t="s">
        <v>79</v>
      </c>
    </row>
    <row r="153" s="2" customFormat="1">
      <c r="A153" s="37"/>
      <c r="B153" s="38"/>
      <c r="C153" s="39"/>
      <c r="D153" s="214" t="s">
        <v>125</v>
      </c>
      <c r="E153" s="39"/>
      <c r="F153" s="215" t="s">
        <v>267</v>
      </c>
      <c r="G153" s="39"/>
      <c r="H153" s="39"/>
      <c r="I153" s="211"/>
      <c r="J153" s="39"/>
      <c r="K153" s="39"/>
      <c r="L153" s="43"/>
      <c r="M153" s="212"/>
      <c r="N153" s="213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125</v>
      </c>
      <c r="AU153" s="16" t="s">
        <v>79</v>
      </c>
    </row>
    <row r="154" s="12" customFormat="1" ht="22.8" customHeight="1">
      <c r="A154" s="12"/>
      <c r="B154" s="180"/>
      <c r="C154" s="181"/>
      <c r="D154" s="182" t="s">
        <v>71</v>
      </c>
      <c r="E154" s="194" t="s">
        <v>268</v>
      </c>
      <c r="F154" s="194" t="s">
        <v>269</v>
      </c>
      <c r="G154" s="181"/>
      <c r="H154" s="181"/>
      <c r="I154" s="184"/>
      <c r="J154" s="195">
        <f>BK154</f>
        <v>0</v>
      </c>
      <c r="K154" s="181"/>
      <c r="L154" s="186"/>
      <c r="M154" s="187"/>
      <c r="N154" s="188"/>
      <c r="O154" s="188"/>
      <c r="P154" s="189">
        <f>SUM(P155:P165)</f>
        <v>0</v>
      </c>
      <c r="Q154" s="188"/>
      <c r="R154" s="189">
        <f>SUM(R155:R165)</f>
        <v>2.7533889999999999</v>
      </c>
      <c r="S154" s="188"/>
      <c r="T154" s="190">
        <f>SUM(T155:T165)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1" t="s">
        <v>79</v>
      </c>
      <c r="AT154" s="192" t="s">
        <v>71</v>
      </c>
      <c r="AU154" s="192" t="s">
        <v>77</v>
      </c>
      <c r="AY154" s="191" t="s">
        <v>112</v>
      </c>
      <c r="BK154" s="193">
        <f>SUM(BK155:BK165)</f>
        <v>0</v>
      </c>
    </row>
    <row r="155" s="2" customFormat="1" ht="16.5" customHeight="1">
      <c r="A155" s="37"/>
      <c r="B155" s="38"/>
      <c r="C155" s="196" t="s">
        <v>270</v>
      </c>
      <c r="D155" s="196" t="s">
        <v>116</v>
      </c>
      <c r="E155" s="197" t="s">
        <v>271</v>
      </c>
      <c r="F155" s="198" t="s">
        <v>272</v>
      </c>
      <c r="G155" s="199" t="s">
        <v>119</v>
      </c>
      <c r="H155" s="200">
        <v>82.878</v>
      </c>
      <c r="I155" s="201"/>
      <c r="J155" s="202">
        <f>ROUND(I155*H155,2)</f>
        <v>0</v>
      </c>
      <c r="K155" s="198" t="s">
        <v>120</v>
      </c>
      <c r="L155" s="43"/>
      <c r="M155" s="203" t="s">
        <v>19</v>
      </c>
      <c r="N155" s="204" t="s">
        <v>43</v>
      </c>
      <c r="O155" s="83"/>
      <c r="P155" s="205">
        <f>O155*H155</f>
        <v>0</v>
      </c>
      <c r="Q155" s="205">
        <v>0.0089999999999999993</v>
      </c>
      <c r="R155" s="205">
        <f>Q155*H155</f>
        <v>0.74590199999999995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171</v>
      </c>
      <c r="AT155" s="207" t="s">
        <v>116</v>
      </c>
      <c r="AU155" s="207" t="s">
        <v>79</v>
      </c>
      <c r="AY155" s="16" t="s">
        <v>112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77</v>
      </c>
      <c r="BK155" s="208">
        <f>ROUND(I155*H155,2)</f>
        <v>0</v>
      </c>
      <c r="BL155" s="16" t="s">
        <v>171</v>
      </c>
      <c r="BM155" s="207" t="s">
        <v>273</v>
      </c>
    </row>
    <row r="156" s="2" customFormat="1">
      <c r="A156" s="37"/>
      <c r="B156" s="38"/>
      <c r="C156" s="39"/>
      <c r="D156" s="214" t="s">
        <v>125</v>
      </c>
      <c r="E156" s="39"/>
      <c r="F156" s="215" t="s">
        <v>274</v>
      </c>
      <c r="G156" s="39"/>
      <c r="H156" s="39"/>
      <c r="I156" s="211"/>
      <c r="J156" s="39"/>
      <c r="K156" s="39"/>
      <c r="L156" s="43"/>
      <c r="M156" s="212"/>
      <c r="N156" s="213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125</v>
      </c>
      <c r="AU156" s="16" t="s">
        <v>79</v>
      </c>
    </row>
    <row r="157" s="2" customFormat="1" ht="16.5" customHeight="1">
      <c r="A157" s="37"/>
      <c r="B157" s="38"/>
      <c r="C157" s="216" t="s">
        <v>275</v>
      </c>
      <c r="D157" s="216" t="s">
        <v>243</v>
      </c>
      <c r="E157" s="217" t="s">
        <v>276</v>
      </c>
      <c r="F157" s="218" t="s">
        <v>277</v>
      </c>
      <c r="G157" s="219" t="s">
        <v>119</v>
      </c>
      <c r="H157" s="220">
        <v>95.310000000000002</v>
      </c>
      <c r="I157" s="221"/>
      <c r="J157" s="222">
        <f>ROUND(I157*H157,2)</f>
        <v>0</v>
      </c>
      <c r="K157" s="218" t="s">
        <v>120</v>
      </c>
      <c r="L157" s="223"/>
      <c r="M157" s="224" t="s">
        <v>19</v>
      </c>
      <c r="N157" s="225" t="s">
        <v>43</v>
      </c>
      <c r="O157" s="83"/>
      <c r="P157" s="205">
        <f>O157*H157</f>
        <v>0</v>
      </c>
      <c r="Q157" s="205">
        <v>0.0177</v>
      </c>
      <c r="R157" s="205">
        <f>Q157*H157</f>
        <v>1.686987</v>
      </c>
      <c r="S157" s="205">
        <v>0</v>
      </c>
      <c r="T157" s="20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7" t="s">
        <v>246</v>
      </c>
      <c r="AT157" s="207" t="s">
        <v>243</v>
      </c>
      <c r="AU157" s="207" t="s">
        <v>79</v>
      </c>
      <c r="AY157" s="16" t="s">
        <v>112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77</v>
      </c>
      <c r="BK157" s="208">
        <f>ROUND(I157*H157,2)</f>
        <v>0</v>
      </c>
      <c r="BL157" s="16" t="s">
        <v>171</v>
      </c>
      <c r="BM157" s="207" t="s">
        <v>278</v>
      </c>
    </row>
    <row r="158" s="2" customFormat="1" ht="16.5" customHeight="1">
      <c r="A158" s="37"/>
      <c r="B158" s="38"/>
      <c r="C158" s="196" t="s">
        <v>279</v>
      </c>
      <c r="D158" s="196" t="s">
        <v>116</v>
      </c>
      <c r="E158" s="197" t="s">
        <v>280</v>
      </c>
      <c r="F158" s="198" t="s">
        <v>281</v>
      </c>
      <c r="G158" s="199" t="s">
        <v>119</v>
      </c>
      <c r="H158" s="200">
        <v>204</v>
      </c>
      <c r="I158" s="201"/>
      <c r="J158" s="202">
        <f>ROUND(I158*H158,2)</f>
        <v>0</v>
      </c>
      <c r="K158" s="198" t="s">
        <v>120</v>
      </c>
      <c r="L158" s="43"/>
      <c r="M158" s="203" t="s">
        <v>19</v>
      </c>
      <c r="N158" s="204" t="s">
        <v>43</v>
      </c>
      <c r="O158" s="83"/>
      <c r="P158" s="205">
        <f>O158*H158</f>
        <v>0</v>
      </c>
      <c r="Q158" s="205">
        <v>0.0015</v>
      </c>
      <c r="R158" s="205">
        <f>Q158*H158</f>
        <v>0.30599999999999999</v>
      </c>
      <c r="S158" s="205">
        <v>0</v>
      </c>
      <c r="T158" s="20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7" t="s">
        <v>171</v>
      </c>
      <c r="AT158" s="207" t="s">
        <v>116</v>
      </c>
      <c r="AU158" s="207" t="s">
        <v>79</v>
      </c>
      <c r="AY158" s="16" t="s">
        <v>112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6" t="s">
        <v>77</v>
      </c>
      <c r="BK158" s="208">
        <f>ROUND(I158*H158,2)</f>
        <v>0</v>
      </c>
      <c r="BL158" s="16" t="s">
        <v>171</v>
      </c>
      <c r="BM158" s="207" t="s">
        <v>282</v>
      </c>
    </row>
    <row r="159" s="2" customFormat="1">
      <c r="A159" s="37"/>
      <c r="B159" s="38"/>
      <c r="C159" s="39"/>
      <c r="D159" s="209" t="s">
        <v>123</v>
      </c>
      <c r="E159" s="39"/>
      <c r="F159" s="210" t="s">
        <v>283</v>
      </c>
      <c r="G159" s="39"/>
      <c r="H159" s="39"/>
      <c r="I159" s="211"/>
      <c r="J159" s="39"/>
      <c r="K159" s="39"/>
      <c r="L159" s="43"/>
      <c r="M159" s="212"/>
      <c r="N159" s="213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123</v>
      </c>
      <c r="AU159" s="16" t="s">
        <v>79</v>
      </c>
    </row>
    <row r="160" s="2" customFormat="1">
      <c r="A160" s="37"/>
      <c r="B160" s="38"/>
      <c r="C160" s="39"/>
      <c r="D160" s="214" t="s">
        <v>125</v>
      </c>
      <c r="E160" s="39"/>
      <c r="F160" s="215" t="s">
        <v>284</v>
      </c>
      <c r="G160" s="39"/>
      <c r="H160" s="39"/>
      <c r="I160" s="211"/>
      <c r="J160" s="39"/>
      <c r="K160" s="39"/>
      <c r="L160" s="43"/>
      <c r="M160" s="212"/>
      <c r="N160" s="213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125</v>
      </c>
      <c r="AU160" s="16" t="s">
        <v>79</v>
      </c>
    </row>
    <row r="161" s="2" customFormat="1" ht="16.5" customHeight="1">
      <c r="A161" s="37"/>
      <c r="B161" s="38"/>
      <c r="C161" s="196" t="s">
        <v>285</v>
      </c>
      <c r="D161" s="196" t="s">
        <v>116</v>
      </c>
      <c r="E161" s="197" t="s">
        <v>286</v>
      </c>
      <c r="F161" s="198" t="s">
        <v>287</v>
      </c>
      <c r="G161" s="199" t="s">
        <v>201</v>
      </c>
      <c r="H161" s="200">
        <v>50</v>
      </c>
      <c r="I161" s="201"/>
      <c r="J161" s="202">
        <f>ROUND(I161*H161,2)</f>
        <v>0</v>
      </c>
      <c r="K161" s="198" t="s">
        <v>19</v>
      </c>
      <c r="L161" s="43"/>
      <c r="M161" s="203" t="s">
        <v>19</v>
      </c>
      <c r="N161" s="204" t="s">
        <v>43</v>
      </c>
      <c r="O161" s="83"/>
      <c r="P161" s="205">
        <f>O161*H161</f>
        <v>0</v>
      </c>
      <c r="Q161" s="205">
        <v>0.00029</v>
      </c>
      <c r="R161" s="205">
        <f>Q161*H161</f>
        <v>0.014500000000000001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171</v>
      </c>
      <c r="AT161" s="207" t="s">
        <v>116</v>
      </c>
      <c r="AU161" s="207" t="s">
        <v>79</v>
      </c>
      <c r="AY161" s="16" t="s">
        <v>112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77</v>
      </c>
      <c r="BK161" s="208">
        <f>ROUND(I161*H161,2)</f>
        <v>0</v>
      </c>
      <c r="BL161" s="16" t="s">
        <v>171</v>
      </c>
      <c r="BM161" s="207" t="s">
        <v>288</v>
      </c>
    </row>
    <row r="162" s="2" customFormat="1">
      <c r="A162" s="37"/>
      <c r="B162" s="38"/>
      <c r="C162" s="39"/>
      <c r="D162" s="209" t="s">
        <v>123</v>
      </c>
      <c r="E162" s="39"/>
      <c r="F162" s="210" t="s">
        <v>287</v>
      </c>
      <c r="G162" s="39"/>
      <c r="H162" s="39"/>
      <c r="I162" s="211"/>
      <c r="J162" s="39"/>
      <c r="K162" s="39"/>
      <c r="L162" s="43"/>
      <c r="M162" s="212"/>
      <c r="N162" s="213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123</v>
      </c>
      <c r="AU162" s="16" t="s">
        <v>79</v>
      </c>
    </row>
    <row r="163" s="2" customFormat="1" ht="16.5" customHeight="1">
      <c r="A163" s="37"/>
      <c r="B163" s="38"/>
      <c r="C163" s="196" t="s">
        <v>289</v>
      </c>
      <c r="D163" s="196" t="s">
        <v>116</v>
      </c>
      <c r="E163" s="197" t="s">
        <v>290</v>
      </c>
      <c r="F163" s="198" t="s">
        <v>291</v>
      </c>
      <c r="G163" s="199" t="s">
        <v>167</v>
      </c>
      <c r="H163" s="200">
        <v>2.7530000000000001</v>
      </c>
      <c r="I163" s="201"/>
      <c r="J163" s="202">
        <f>ROUND(I163*H163,2)</f>
        <v>0</v>
      </c>
      <c r="K163" s="198" t="s">
        <v>120</v>
      </c>
      <c r="L163" s="43"/>
      <c r="M163" s="203" t="s">
        <v>19</v>
      </c>
      <c r="N163" s="204" t="s">
        <v>43</v>
      </c>
      <c r="O163" s="83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7" t="s">
        <v>171</v>
      </c>
      <c r="AT163" s="207" t="s">
        <v>116</v>
      </c>
      <c r="AU163" s="207" t="s">
        <v>79</v>
      </c>
      <c r="AY163" s="16" t="s">
        <v>112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6" t="s">
        <v>77</v>
      </c>
      <c r="BK163" s="208">
        <f>ROUND(I163*H163,2)</f>
        <v>0</v>
      </c>
      <c r="BL163" s="16" t="s">
        <v>171</v>
      </c>
      <c r="BM163" s="207" t="s">
        <v>292</v>
      </c>
    </row>
    <row r="164" s="2" customFormat="1">
      <c r="A164" s="37"/>
      <c r="B164" s="38"/>
      <c r="C164" s="39"/>
      <c r="D164" s="209" t="s">
        <v>123</v>
      </c>
      <c r="E164" s="39"/>
      <c r="F164" s="210" t="s">
        <v>293</v>
      </c>
      <c r="G164" s="39"/>
      <c r="H164" s="39"/>
      <c r="I164" s="211"/>
      <c r="J164" s="39"/>
      <c r="K164" s="39"/>
      <c r="L164" s="43"/>
      <c r="M164" s="212"/>
      <c r="N164" s="213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123</v>
      </c>
      <c r="AU164" s="16" t="s">
        <v>79</v>
      </c>
    </row>
    <row r="165" s="2" customFormat="1">
      <c r="A165" s="37"/>
      <c r="B165" s="38"/>
      <c r="C165" s="39"/>
      <c r="D165" s="214" t="s">
        <v>125</v>
      </c>
      <c r="E165" s="39"/>
      <c r="F165" s="215" t="s">
        <v>294</v>
      </c>
      <c r="G165" s="39"/>
      <c r="H165" s="39"/>
      <c r="I165" s="211"/>
      <c r="J165" s="39"/>
      <c r="K165" s="39"/>
      <c r="L165" s="43"/>
      <c r="M165" s="212"/>
      <c r="N165" s="213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125</v>
      </c>
      <c r="AU165" s="16" t="s">
        <v>79</v>
      </c>
    </row>
    <row r="166" s="12" customFormat="1" ht="22.8" customHeight="1">
      <c r="A166" s="12"/>
      <c r="B166" s="180"/>
      <c r="C166" s="181"/>
      <c r="D166" s="182" t="s">
        <v>71</v>
      </c>
      <c r="E166" s="194" t="s">
        <v>295</v>
      </c>
      <c r="F166" s="194" t="s">
        <v>296</v>
      </c>
      <c r="G166" s="181"/>
      <c r="H166" s="181"/>
      <c r="I166" s="184"/>
      <c r="J166" s="195">
        <f>BK166</f>
        <v>0</v>
      </c>
      <c r="K166" s="181"/>
      <c r="L166" s="186"/>
      <c r="M166" s="187"/>
      <c r="N166" s="188"/>
      <c r="O166" s="188"/>
      <c r="P166" s="189">
        <f>SUM(P167:P174)</f>
        <v>0</v>
      </c>
      <c r="Q166" s="188"/>
      <c r="R166" s="189">
        <f>SUM(R167:R174)</f>
        <v>2.6741746000000002</v>
      </c>
      <c r="S166" s="188"/>
      <c r="T166" s="190">
        <f>SUM(T167:T174)</f>
        <v>7.8382127999999991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1" t="s">
        <v>79</v>
      </c>
      <c r="AT166" s="192" t="s">
        <v>71</v>
      </c>
      <c r="AU166" s="192" t="s">
        <v>77</v>
      </c>
      <c r="AY166" s="191" t="s">
        <v>112</v>
      </c>
      <c r="BK166" s="193">
        <f>SUM(BK167:BK174)</f>
        <v>0</v>
      </c>
    </row>
    <row r="167" s="2" customFormat="1" ht="16.5" customHeight="1">
      <c r="A167" s="37"/>
      <c r="B167" s="38"/>
      <c r="C167" s="196" t="s">
        <v>297</v>
      </c>
      <c r="D167" s="196" t="s">
        <v>116</v>
      </c>
      <c r="E167" s="197" t="s">
        <v>298</v>
      </c>
      <c r="F167" s="198" t="s">
        <v>299</v>
      </c>
      <c r="G167" s="199" t="s">
        <v>119</v>
      </c>
      <c r="H167" s="200">
        <v>122.856</v>
      </c>
      <c r="I167" s="201"/>
      <c r="J167" s="202">
        <f>ROUND(I167*H167,2)</f>
        <v>0</v>
      </c>
      <c r="K167" s="198" t="s">
        <v>120</v>
      </c>
      <c r="L167" s="43"/>
      <c r="M167" s="203" t="s">
        <v>19</v>
      </c>
      <c r="N167" s="204" t="s">
        <v>43</v>
      </c>
      <c r="O167" s="83"/>
      <c r="P167" s="205">
        <f>O167*H167</f>
        <v>0</v>
      </c>
      <c r="Q167" s="205">
        <v>0</v>
      </c>
      <c r="R167" s="205">
        <f>Q167*H167</f>
        <v>0</v>
      </c>
      <c r="S167" s="205">
        <v>0.063799999999999996</v>
      </c>
      <c r="T167" s="206">
        <f>S167*H167</f>
        <v>7.8382127999999991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7" t="s">
        <v>171</v>
      </c>
      <c r="AT167" s="207" t="s">
        <v>116</v>
      </c>
      <c r="AU167" s="207" t="s">
        <v>79</v>
      </c>
      <c r="AY167" s="16" t="s">
        <v>112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6" t="s">
        <v>77</v>
      </c>
      <c r="BK167" s="208">
        <f>ROUND(I167*H167,2)</f>
        <v>0</v>
      </c>
      <c r="BL167" s="16" t="s">
        <v>171</v>
      </c>
      <c r="BM167" s="207" t="s">
        <v>300</v>
      </c>
    </row>
    <row r="168" s="2" customFormat="1">
      <c r="A168" s="37"/>
      <c r="B168" s="38"/>
      <c r="C168" s="39"/>
      <c r="D168" s="209" t="s">
        <v>123</v>
      </c>
      <c r="E168" s="39"/>
      <c r="F168" s="210" t="s">
        <v>301</v>
      </c>
      <c r="G168" s="39"/>
      <c r="H168" s="39"/>
      <c r="I168" s="211"/>
      <c r="J168" s="39"/>
      <c r="K168" s="39"/>
      <c r="L168" s="43"/>
      <c r="M168" s="212"/>
      <c r="N168" s="213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123</v>
      </c>
      <c r="AU168" s="16" t="s">
        <v>79</v>
      </c>
    </row>
    <row r="169" s="2" customFormat="1">
      <c r="A169" s="37"/>
      <c r="B169" s="38"/>
      <c r="C169" s="39"/>
      <c r="D169" s="214" t="s">
        <v>125</v>
      </c>
      <c r="E169" s="39"/>
      <c r="F169" s="215" t="s">
        <v>302</v>
      </c>
      <c r="G169" s="39"/>
      <c r="H169" s="39"/>
      <c r="I169" s="211"/>
      <c r="J169" s="39"/>
      <c r="K169" s="39"/>
      <c r="L169" s="43"/>
      <c r="M169" s="212"/>
      <c r="N169" s="213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125</v>
      </c>
      <c r="AU169" s="16" t="s">
        <v>79</v>
      </c>
    </row>
    <row r="170" s="2" customFormat="1" ht="16.5" customHeight="1">
      <c r="A170" s="37"/>
      <c r="B170" s="38"/>
      <c r="C170" s="196" t="s">
        <v>303</v>
      </c>
      <c r="D170" s="196" t="s">
        <v>116</v>
      </c>
      <c r="E170" s="197" t="s">
        <v>304</v>
      </c>
      <c r="F170" s="198" t="s">
        <v>305</v>
      </c>
      <c r="G170" s="199" t="s">
        <v>119</v>
      </c>
      <c r="H170" s="200">
        <v>123.39400000000001</v>
      </c>
      <c r="I170" s="201"/>
      <c r="J170" s="202">
        <f>ROUND(I170*H170,2)</f>
        <v>0</v>
      </c>
      <c r="K170" s="198" t="s">
        <v>120</v>
      </c>
      <c r="L170" s="43"/>
      <c r="M170" s="203" t="s">
        <v>19</v>
      </c>
      <c r="N170" s="204" t="s">
        <v>43</v>
      </c>
      <c r="O170" s="83"/>
      <c r="P170" s="205">
        <f>O170*H170</f>
        <v>0</v>
      </c>
      <c r="Q170" s="205">
        <v>0.0073000000000000001</v>
      </c>
      <c r="R170" s="205">
        <f>Q170*H170</f>
        <v>0.90077620000000003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171</v>
      </c>
      <c r="AT170" s="207" t="s">
        <v>116</v>
      </c>
      <c r="AU170" s="207" t="s">
        <v>79</v>
      </c>
      <c r="AY170" s="16" t="s">
        <v>112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6" t="s">
        <v>77</v>
      </c>
      <c r="BK170" s="208">
        <f>ROUND(I170*H170,2)</f>
        <v>0</v>
      </c>
      <c r="BL170" s="16" t="s">
        <v>171</v>
      </c>
      <c r="BM170" s="207" t="s">
        <v>306</v>
      </c>
    </row>
    <row r="171" s="2" customFormat="1">
      <c r="A171" s="37"/>
      <c r="B171" s="38"/>
      <c r="C171" s="39"/>
      <c r="D171" s="209" t="s">
        <v>123</v>
      </c>
      <c r="E171" s="39"/>
      <c r="F171" s="210" t="s">
        <v>307</v>
      </c>
      <c r="G171" s="39"/>
      <c r="H171" s="39"/>
      <c r="I171" s="211"/>
      <c r="J171" s="39"/>
      <c r="K171" s="39"/>
      <c r="L171" s="43"/>
      <c r="M171" s="212"/>
      <c r="N171" s="213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123</v>
      </c>
      <c r="AU171" s="16" t="s">
        <v>79</v>
      </c>
    </row>
    <row r="172" s="2" customFormat="1">
      <c r="A172" s="37"/>
      <c r="B172" s="38"/>
      <c r="C172" s="39"/>
      <c r="D172" s="214" t="s">
        <v>125</v>
      </c>
      <c r="E172" s="39"/>
      <c r="F172" s="215" t="s">
        <v>308</v>
      </c>
      <c r="G172" s="39"/>
      <c r="H172" s="39"/>
      <c r="I172" s="211"/>
      <c r="J172" s="39"/>
      <c r="K172" s="39"/>
      <c r="L172" s="43"/>
      <c r="M172" s="212"/>
      <c r="N172" s="213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125</v>
      </c>
      <c r="AU172" s="16" t="s">
        <v>79</v>
      </c>
    </row>
    <row r="173" s="2" customFormat="1" ht="16.5" customHeight="1">
      <c r="A173" s="37"/>
      <c r="B173" s="38"/>
      <c r="C173" s="216" t="s">
        <v>7</v>
      </c>
      <c r="D173" s="216" t="s">
        <v>243</v>
      </c>
      <c r="E173" s="217" t="s">
        <v>309</v>
      </c>
      <c r="F173" s="218" t="s">
        <v>310</v>
      </c>
      <c r="G173" s="219" t="s">
        <v>119</v>
      </c>
      <c r="H173" s="220">
        <v>150.28800000000001</v>
      </c>
      <c r="I173" s="221"/>
      <c r="J173" s="222">
        <f>ROUND(I173*H173,2)</f>
        <v>0</v>
      </c>
      <c r="K173" s="218" t="s">
        <v>120</v>
      </c>
      <c r="L173" s="223"/>
      <c r="M173" s="224" t="s">
        <v>19</v>
      </c>
      <c r="N173" s="225" t="s">
        <v>43</v>
      </c>
      <c r="O173" s="83"/>
      <c r="P173" s="205">
        <f>O173*H173</f>
        <v>0</v>
      </c>
      <c r="Q173" s="205">
        <v>0.0118</v>
      </c>
      <c r="R173" s="205">
        <f>Q173*H173</f>
        <v>1.7733984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246</v>
      </c>
      <c r="AT173" s="207" t="s">
        <v>243</v>
      </c>
      <c r="AU173" s="207" t="s">
        <v>79</v>
      </c>
      <c r="AY173" s="16" t="s">
        <v>112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6" t="s">
        <v>77</v>
      </c>
      <c r="BK173" s="208">
        <f>ROUND(I173*H173,2)</f>
        <v>0</v>
      </c>
      <c r="BL173" s="16" t="s">
        <v>171</v>
      </c>
      <c r="BM173" s="207" t="s">
        <v>311</v>
      </c>
    </row>
    <row r="174" s="2" customFormat="1">
      <c r="A174" s="37"/>
      <c r="B174" s="38"/>
      <c r="C174" s="39"/>
      <c r="D174" s="209" t="s">
        <v>123</v>
      </c>
      <c r="E174" s="39"/>
      <c r="F174" s="210" t="s">
        <v>310</v>
      </c>
      <c r="G174" s="39"/>
      <c r="H174" s="39"/>
      <c r="I174" s="211"/>
      <c r="J174" s="39"/>
      <c r="K174" s="39"/>
      <c r="L174" s="43"/>
      <c r="M174" s="212"/>
      <c r="N174" s="213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123</v>
      </c>
      <c r="AU174" s="16" t="s">
        <v>79</v>
      </c>
    </row>
    <row r="175" s="12" customFormat="1" ht="22.8" customHeight="1">
      <c r="A175" s="12"/>
      <c r="B175" s="180"/>
      <c r="C175" s="181"/>
      <c r="D175" s="182" t="s">
        <v>71</v>
      </c>
      <c r="E175" s="194" t="s">
        <v>312</v>
      </c>
      <c r="F175" s="194" t="s">
        <v>313</v>
      </c>
      <c r="G175" s="181"/>
      <c r="H175" s="181"/>
      <c r="I175" s="184"/>
      <c r="J175" s="195">
        <f>BK175</f>
        <v>0</v>
      </c>
      <c r="K175" s="181"/>
      <c r="L175" s="186"/>
      <c r="M175" s="187"/>
      <c r="N175" s="188"/>
      <c r="O175" s="188"/>
      <c r="P175" s="189">
        <f>SUM(P176:P199)</f>
        <v>0</v>
      </c>
      <c r="Q175" s="188"/>
      <c r="R175" s="189">
        <f>SUM(R176:R199)</f>
        <v>1.315652</v>
      </c>
      <c r="S175" s="188"/>
      <c r="T175" s="190">
        <f>SUM(T176:T199)</f>
        <v>0.71593222000000001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1" t="s">
        <v>79</v>
      </c>
      <c r="AT175" s="192" t="s">
        <v>71</v>
      </c>
      <c r="AU175" s="192" t="s">
        <v>77</v>
      </c>
      <c r="AY175" s="191" t="s">
        <v>112</v>
      </c>
      <c r="BK175" s="193">
        <f>SUM(BK176:BK199)</f>
        <v>0</v>
      </c>
    </row>
    <row r="176" s="2" customFormat="1" ht="16.5" customHeight="1">
      <c r="A176" s="37"/>
      <c r="B176" s="38"/>
      <c r="C176" s="196" t="s">
        <v>314</v>
      </c>
      <c r="D176" s="196" t="s">
        <v>116</v>
      </c>
      <c r="E176" s="197" t="s">
        <v>315</v>
      </c>
      <c r="F176" s="198" t="s">
        <v>316</v>
      </c>
      <c r="G176" s="199" t="s">
        <v>119</v>
      </c>
      <c r="H176" s="200">
        <v>798.36199999999997</v>
      </c>
      <c r="I176" s="201"/>
      <c r="J176" s="202">
        <f>ROUND(I176*H176,2)</f>
        <v>0</v>
      </c>
      <c r="K176" s="198" t="s">
        <v>120</v>
      </c>
      <c r="L176" s="43"/>
      <c r="M176" s="203" t="s">
        <v>19</v>
      </c>
      <c r="N176" s="204" t="s">
        <v>43</v>
      </c>
      <c r="O176" s="83"/>
      <c r="P176" s="205">
        <f>O176*H176</f>
        <v>0</v>
      </c>
      <c r="Q176" s="205">
        <v>0.001</v>
      </c>
      <c r="R176" s="205">
        <f>Q176*H176</f>
        <v>0.79836200000000002</v>
      </c>
      <c r="S176" s="205">
        <v>0.00031</v>
      </c>
      <c r="T176" s="206">
        <f>S176*H176</f>
        <v>0.24749221999999999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7" t="s">
        <v>171</v>
      </c>
      <c r="AT176" s="207" t="s">
        <v>116</v>
      </c>
      <c r="AU176" s="207" t="s">
        <v>79</v>
      </c>
      <c r="AY176" s="16" t="s">
        <v>112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6" t="s">
        <v>77</v>
      </c>
      <c r="BK176" s="208">
        <f>ROUND(I176*H176,2)</f>
        <v>0</v>
      </c>
      <c r="BL176" s="16" t="s">
        <v>171</v>
      </c>
      <c r="BM176" s="207" t="s">
        <v>317</v>
      </c>
    </row>
    <row r="177" s="2" customFormat="1">
      <c r="A177" s="37"/>
      <c r="B177" s="38"/>
      <c r="C177" s="39"/>
      <c r="D177" s="209" t="s">
        <v>123</v>
      </c>
      <c r="E177" s="39"/>
      <c r="F177" s="210" t="s">
        <v>318</v>
      </c>
      <c r="G177" s="39"/>
      <c r="H177" s="39"/>
      <c r="I177" s="211"/>
      <c r="J177" s="39"/>
      <c r="K177" s="39"/>
      <c r="L177" s="43"/>
      <c r="M177" s="212"/>
      <c r="N177" s="213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123</v>
      </c>
      <c r="AU177" s="16" t="s">
        <v>79</v>
      </c>
    </row>
    <row r="178" s="2" customFormat="1">
      <c r="A178" s="37"/>
      <c r="B178" s="38"/>
      <c r="C178" s="39"/>
      <c r="D178" s="214" t="s">
        <v>125</v>
      </c>
      <c r="E178" s="39"/>
      <c r="F178" s="215" t="s">
        <v>319</v>
      </c>
      <c r="G178" s="39"/>
      <c r="H178" s="39"/>
      <c r="I178" s="211"/>
      <c r="J178" s="39"/>
      <c r="K178" s="39"/>
      <c r="L178" s="43"/>
      <c r="M178" s="212"/>
      <c r="N178" s="213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125</v>
      </c>
      <c r="AU178" s="16" t="s">
        <v>79</v>
      </c>
    </row>
    <row r="179" s="2" customFormat="1" ht="16.5" customHeight="1">
      <c r="A179" s="37"/>
      <c r="B179" s="38"/>
      <c r="C179" s="196" t="s">
        <v>320</v>
      </c>
      <c r="D179" s="196" t="s">
        <v>116</v>
      </c>
      <c r="E179" s="197" t="s">
        <v>321</v>
      </c>
      <c r="F179" s="198" t="s">
        <v>322</v>
      </c>
      <c r="G179" s="199" t="s">
        <v>119</v>
      </c>
      <c r="H179" s="200">
        <v>98</v>
      </c>
      <c r="I179" s="201"/>
      <c r="J179" s="202">
        <f>ROUND(I179*H179,2)</f>
        <v>0</v>
      </c>
      <c r="K179" s="198" t="s">
        <v>120</v>
      </c>
      <c r="L179" s="43"/>
      <c r="M179" s="203" t="s">
        <v>19</v>
      </c>
      <c r="N179" s="204" t="s">
        <v>43</v>
      </c>
      <c r="O179" s="83"/>
      <c r="P179" s="205">
        <f>O179*H179</f>
        <v>0</v>
      </c>
      <c r="Q179" s="205">
        <v>0</v>
      </c>
      <c r="R179" s="205">
        <f>Q179*H179</f>
        <v>0</v>
      </c>
      <c r="S179" s="205">
        <v>0.0047800000000000004</v>
      </c>
      <c r="T179" s="206">
        <f>S179*H179</f>
        <v>0.46844000000000002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7" t="s">
        <v>171</v>
      </c>
      <c r="AT179" s="207" t="s">
        <v>116</v>
      </c>
      <c r="AU179" s="207" t="s">
        <v>79</v>
      </c>
      <c r="AY179" s="16" t="s">
        <v>112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6" t="s">
        <v>77</v>
      </c>
      <c r="BK179" s="208">
        <f>ROUND(I179*H179,2)</f>
        <v>0</v>
      </c>
      <c r="BL179" s="16" t="s">
        <v>171</v>
      </c>
      <c r="BM179" s="207" t="s">
        <v>323</v>
      </c>
    </row>
    <row r="180" s="2" customFormat="1">
      <c r="A180" s="37"/>
      <c r="B180" s="38"/>
      <c r="C180" s="39"/>
      <c r="D180" s="209" t="s">
        <v>123</v>
      </c>
      <c r="E180" s="39"/>
      <c r="F180" s="210" t="s">
        <v>324</v>
      </c>
      <c r="G180" s="39"/>
      <c r="H180" s="39"/>
      <c r="I180" s="211"/>
      <c r="J180" s="39"/>
      <c r="K180" s="39"/>
      <c r="L180" s="43"/>
      <c r="M180" s="212"/>
      <c r="N180" s="213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123</v>
      </c>
      <c r="AU180" s="16" t="s">
        <v>79</v>
      </c>
    </row>
    <row r="181" s="2" customFormat="1">
      <c r="A181" s="37"/>
      <c r="B181" s="38"/>
      <c r="C181" s="39"/>
      <c r="D181" s="214" t="s">
        <v>125</v>
      </c>
      <c r="E181" s="39"/>
      <c r="F181" s="215" t="s">
        <v>325</v>
      </c>
      <c r="G181" s="39"/>
      <c r="H181" s="39"/>
      <c r="I181" s="211"/>
      <c r="J181" s="39"/>
      <c r="K181" s="39"/>
      <c r="L181" s="43"/>
      <c r="M181" s="212"/>
      <c r="N181" s="213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125</v>
      </c>
      <c r="AU181" s="16" t="s">
        <v>79</v>
      </c>
    </row>
    <row r="182" s="2" customFormat="1" ht="16.5" customHeight="1">
      <c r="A182" s="37"/>
      <c r="B182" s="38"/>
      <c r="C182" s="196" t="s">
        <v>326</v>
      </c>
      <c r="D182" s="196" t="s">
        <v>116</v>
      </c>
      <c r="E182" s="197" t="s">
        <v>327</v>
      </c>
      <c r="F182" s="198" t="s">
        <v>328</v>
      </c>
      <c r="G182" s="199" t="s">
        <v>201</v>
      </c>
      <c r="H182" s="200">
        <v>300</v>
      </c>
      <c r="I182" s="201"/>
      <c r="J182" s="202">
        <f>ROUND(I182*H182,2)</f>
        <v>0</v>
      </c>
      <c r="K182" s="198" t="s">
        <v>120</v>
      </c>
      <c r="L182" s="43"/>
      <c r="M182" s="203" t="s">
        <v>19</v>
      </c>
      <c r="N182" s="204" t="s">
        <v>43</v>
      </c>
      <c r="O182" s="83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7" t="s">
        <v>171</v>
      </c>
      <c r="AT182" s="207" t="s">
        <v>116</v>
      </c>
      <c r="AU182" s="207" t="s">
        <v>79</v>
      </c>
      <c r="AY182" s="16" t="s">
        <v>112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6" t="s">
        <v>77</v>
      </c>
      <c r="BK182" s="208">
        <f>ROUND(I182*H182,2)</f>
        <v>0</v>
      </c>
      <c r="BL182" s="16" t="s">
        <v>171</v>
      </c>
      <c r="BM182" s="207" t="s">
        <v>329</v>
      </c>
    </row>
    <row r="183" s="2" customFormat="1">
      <c r="A183" s="37"/>
      <c r="B183" s="38"/>
      <c r="C183" s="39"/>
      <c r="D183" s="209" t="s">
        <v>123</v>
      </c>
      <c r="E183" s="39"/>
      <c r="F183" s="210" t="s">
        <v>330</v>
      </c>
      <c r="G183" s="39"/>
      <c r="H183" s="39"/>
      <c r="I183" s="211"/>
      <c r="J183" s="39"/>
      <c r="K183" s="39"/>
      <c r="L183" s="43"/>
      <c r="M183" s="212"/>
      <c r="N183" s="213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123</v>
      </c>
      <c r="AU183" s="16" t="s">
        <v>79</v>
      </c>
    </row>
    <row r="184" s="2" customFormat="1">
      <c r="A184" s="37"/>
      <c r="B184" s="38"/>
      <c r="C184" s="39"/>
      <c r="D184" s="214" t="s">
        <v>125</v>
      </c>
      <c r="E184" s="39"/>
      <c r="F184" s="215" t="s">
        <v>331</v>
      </c>
      <c r="G184" s="39"/>
      <c r="H184" s="39"/>
      <c r="I184" s="211"/>
      <c r="J184" s="39"/>
      <c r="K184" s="39"/>
      <c r="L184" s="43"/>
      <c r="M184" s="212"/>
      <c r="N184" s="213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125</v>
      </c>
      <c r="AU184" s="16" t="s">
        <v>79</v>
      </c>
    </row>
    <row r="185" s="2" customFormat="1" ht="16.5" customHeight="1">
      <c r="A185" s="37"/>
      <c r="B185" s="38"/>
      <c r="C185" s="216" t="s">
        <v>332</v>
      </c>
      <c r="D185" s="216" t="s">
        <v>243</v>
      </c>
      <c r="E185" s="217" t="s">
        <v>333</v>
      </c>
      <c r="F185" s="218" t="s">
        <v>334</v>
      </c>
      <c r="G185" s="219" t="s">
        <v>201</v>
      </c>
      <c r="H185" s="220">
        <v>315</v>
      </c>
      <c r="I185" s="221"/>
      <c r="J185" s="222">
        <f>ROUND(I185*H185,2)</f>
        <v>0</v>
      </c>
      <c r="K185" s="218" t="s">
        <v>120</v>
      </c>
      <c r="L185" s="223"/>
      <c r="M185" s="224" t="s">
        <v>19</v>
      </c>
      <c r="N185" s="225" t="s">
        <v>43</v>
      </c>
      <c r="O185" s="83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7" t="s">
        <v>246</v>
      </c>
      <c r="AT185" s="207" t="s">
        <v>243</v>
      </c>
      <c r="AU185" s="207" t="s">
        <v>79</v>
      </c>
      <c r="AY185" s="16" t="s">
        <v>112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6" t="s">
        <v>77</v>
      </c>
      <c r="BK185" s="208">
        <f>ROUND(I185*H185,2)</f>
        <v>0</v>
      </c>
      <c r="BL185" s="16" t="s">
        <v>171</v>
      </c>
      <c r="BM185" s="207" t="s">
        <v>335</v>
      </c>
    </row>
    <row r="186" s="2" customFormat="1">
      <c r="A186" s="37"/>
      <c r="B186" s="38"/>
      <c r="C186" s="39"/>
      <c r="D186" s="209" t="s">
        <v>123</v>
      </c>
      <c r="E186" s="39"/>
      <c r="F186" s="210" t="s">
        <v>334</v>
      </c>
      <c r="G186" s="39"/>
      <c r="H186" s="39"/>
      <c r="I186" s="211"/>
      <c r="J186" s="39"/>
      <c r="K186" s="39"/>
      <c r="L186" s="43"/>
      <c r="M186" s="212"/>
      <c r="N186" s="213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123</v>
      </c>
      <c r="AU186" s="16" t="s">
        <v>79</v>
      </c>
    </row>
    <row r="187" s="2" customFormat="1" ht="16.5" customHeight="1">
      <c r="A187" s="37"/>
      <c r="B187" s="38"/>
      <c r="C187" s="196" t="s">
        <v>246</v>
      </c>
      <c r="D187" s="196" t="s">
        <v>116</v>
      </c>
      <c r="E187" s="197" t="s">
        <v>336</v>
      </c>
      <c r="F187" s="198" t="s">
        <v>337</v>
      </c>
      <c r="G187" s="199" t="s">
        <v>119</v>
      </c>
      <c r="H187" s="200">
        <v>300</v>
      </c>
      <c r="I187" s="201"/>
      <c r="J187" s="202">
        <f>ROUND(I187*H187,2)</f>
        <v>0</v>
      </c>
      <c r="K187" s="198" t="s">
        <v>120</v>
      </c>
      <c r="L187" s="43"/>
      <c r="M187" s="203" t="s">
        <v>19</v>
      </c>
      <c r="N187" s="204" t="s">
        <v>43</v>
      </c>
      <c r="O187" s="83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7" t="s">
        <v>171</v>
      </c>
      <c r="AT187" s="207" t="s">
        <v>116</v>
      </c>
      <c r="AU187" s="207" t="s">
        <v>79</v>
      </c>
      <c r="AY187" s="16" t="s">
        <v>112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6" t="s">
        <v>77</v>
      </c>
      <c r="BK187" s="208">
        <f>ROUND(I187*H187,2)</f>
        <v>0</v>
      </c>
      <c r="BL187" s="16" t="s">
        <v>171</v>
      </c>
      <c r="BM187" s="207" t="s">
        <v>338</v>
      </c>
    </row>
    <row r="188" s="2" customFormat="1">
      <c r="A188" s="37"/>
      <c r="B188" s="38"/>
      <c r="C188" s="39"/>
      <c r="D188" s="209" t="s">
        <v>123</v>
      </c>
      <c r="E188" s="39"/>
      <c r="F188" s="210" t="s">
        <v>339</v>
      </c>
      <c r="G188" s="39"/>
      <c r="H188" s="39"/>
      <c r="I188" s="211"/>
      <c r="J188" s="39"/>
      <c r="K188" s="39"/>
      <c r="L188" s="43"/>
      <c r="M188" s="212"/>
      <c r="N188" s="213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123</v>
      </c>
      <c r="AU188" s="16" t="s">
        <v>79</v>
      </c>
    </row>
    <row r="189" s="2" customFormat="1">
      <c r="A189" s="37"/>
      <c r="B189" s="38"/>
      <c r="C189" s="39"/>
      <c r="D189" s="214" t="s">
        <v>125</v>
      </c>
      <c r="E189" s="39"/>
      <c r="F189" s="215" t="s">
        <v>340</v>
      </c>
      <c r="G189" s="39"/>
      <c r="H189" s="39"/>
      <c r="I189" s="211"/>
      <c r="J189" s="39"/>
      <c r="K189" s="39"/>
      <c r="L189" s="43"/>
      <c r="M189" s="212"/>
      <c r="N189" s="213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125</v>
      </c>
      <c r="AU189" s="16" t="s">
        <v>79</v>
      </c>
    </row>
    <row r="190" s="2" customFormat="1" ht="16.5" customHeight="1">
      <c r="A190" s="37"/>
      <c r="B190" s="38"/>
      <c r="C190" s="216" t="s">
        <v>341</v>
      </c>
      <c r="D190" s="216" t="s">
        <v>243</v>
      </c>
      <c r="E190" s="217" t="s">
        <v>342</v>
      </c>
      <c r="F190" s="218" t="s">
        <v>343</v>
      </c>
      <c r="G190" s="219" t="s">
        <v>119</v>
      </c>
      <c r="H190" s="220">
        <v>315</v>
      </c>
      <c r="I190" s="221"/>
      <c r="J190" s="222">
        <f>ROUND(I190*H190,2)</f>
        <v>0</v>
      </c>
      <c r="K190" s="218" t="s">
        <v>120</v>
      </c>
      <c r="L190" s="223"/>
      <c r="M190" s="224" t="s">
        <v>19</v>
      </c>
      <c r="N190" s="225" t="s">
        <v>43</v>
      </c>
      <c r="O190" s="83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246</v>
      </c>
      <c r="AT190" s="207" t="s">
        <v>243</v>
      </c>
      <c r="AU190" s="207" t="s">
        <v>79</v>
      </c>
      <c r="AY190" s="16" t="s">
        <v>112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6" t="s">
        <v>77</v>
      </c>
      <c r="BK190" s="208">
        <f>ROUND(I190*H190,2)</f>
        <v>0</v>
      </c>
      <c r="BL190" s="16" t="s">
        <v>171</v>
      </c>
      <c r="BM190" s="207" t="s">
        <v>344</v>
      </c>
    </row>
    <row r="191" s="2" customFormat="1">
      <c r="A191" s="37"/>
      <c r="B191" s="38"/>
      <c r="C191" s="39"/>
      <c r="D191" s="209" t="s">
        <v>123</v>
      </c>
      <c r="E191" s="39"/>
      <c r="F191" s="210" t="s">
        <v>343</v>
      </c>
      <c r="G191" s="39"/>
      <c r="H191" s="39"/>
      <c r="I191" s="211"/>
      <c r="J191" s="39"/>
      <c r="K191" s="39"/>
      <c r="L191" s="43"/>
      <c r="M191" s="212"/>
      <c r="N191" s="213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123</v>
      </c>
      <c r="AU191" s="16" t="s">
        <v>79</v>
      </c>
    </row>
    <row r="192" s="2" customFormat="1" ht="16.5" customHeight="1">
      <c r="A192" s="37"/>
      <c r="B192" s="38"/>
      <c r="C192" s="196" t="s">
        <v>345</v>
      </c>
      <c r="D192" s="196" t="s">
        <v>116</v>
      </c>
      <c r="E192" s="197" t="s">
        <v>346</v>
      </c>
      <c r="F192" s="198" t="s">
        <v>347</v>
      </c>
      <c r="G192" s="199" t="s">
        <v>119</v>
      </c>
      <c r="H192" s="200">
        <v>1574</v>
      </c>
      <c r="I192" s="201"/>
      <c r="J192" s="202">
        <f>ROUND(I192*H192,2)</f>
        <v>0</v>
      </c>
      <c r="K192" s="198" t="s">
        <v>120</v>
      </c>
      <c r="L192" s="43"/>
      <c r="M192" s="203" t="s">
        <v>19</v>
      </c>
      <c r="N192" s="204" t="s">
        <v>43</v>
      </c>
      <c r="O192" s="83"/>
      <c r="P192" s="205">
        <f>O192*H192</f>
        <v>0</v>
      </c>
      <c r="Q192" s="205">
        <v>0.00020000000000000001</v>
      </c>
      <c r="R192" s="205">
        <f>Q192*H192</f>
        <v>0.31480000000000002</v>
      </c>
      <c r="S192" s="205">
        <v>0</v>
      </c>
      <c r="T192" s="20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7" t="s">
        <v>171</v>
      </c>
      <c r="AT192" s="207" t="s">
        <v>116</v>
      </c>
      <c r="AU192" s="207" t="s">
        <v>79</v>
      </c>
      <c r="AY192" s="16" t="s">
        <v>112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6" t="s">
        <v>77</v>
      </c>
      <c r="BK192" s="208">
        <f>ROUND(I192*H192,2)</f>
        <v>0</v>
      </c>
      <c r="BL192" s="16" t="s">
        <v>171</v>
      </c>
      <c r="BM192" s="207" t="s">
        <v>348</v>
      </c>
    </row>
    <row r="193" s="2" customFormat="1">
      <c r="A193" s="37"/>
      <c r="B193" s="38"/>
      <c r="C193" s="39"/>
      <c r="D193" s="209" t="s">
        <v>123</v>
      </c>
      <c r="E193" s="39"/>
      <c r="F193" s="210" t="s">
        <v>349</v>
      </c>
      <c r="G193" s="39"/>
      <c r="H193" s="39"/>
      <c r="I193" s="211"/>
      <c r="J193" s="39"/>
      <c r="K193" s="39"/>
      <c r="L193" s="43"/>
      <c r="M193" s="212"/>
      <c r="N193" s="213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123</v>
      </c>
      <c r="AU193" s="16" t="s">
        <v>79</v>
      </c>
    </row>
    <row r="194" s="2" customFormat="1">
      <c r="A194" s="37"/>
      <c r="B194" s="38"/>
      <c r="C194" s="39"/>
      <c r="D194" s="214" t="s">
        <v>125</v>
      </c>
      <c r="E194" s="39"/>
      <c r="F194" s="215" t="s">
        <v>350</v>
      </c>
      <c r="G194" s="39"/>
      <c r="H194" s="39"/>
      <c r="I194" s="211"/>
      <c r="J194" s="39"/>
      <c r="K194" s="39"/>
      <c r="L194" s="43"/>
      <c r="M194" s="212"/>
      <c r="N194" s="213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125</v>
      </c>
      <c r="AU194" s="16" t="s">
        <v>79</v>
      </c>
    </row>
    <row r="195" s="2" customFormat="1" ht="16.5" customHeight="1">
      <c r="A195" s="37"/>
      <c r="B195" s="38"/>
      <c r="C195" s="196" t="s">
        <v>351</v>
      </c>
      <c r="D195" s="196" t="s">
        <v>116</v>
      </c>
      <c r="E195" s="197" t="s">
        <v>352</v>
      </c>
      <c r="F195" s="198" t="s">
        <v>353</v>
      </c>
      <c r="G195" s="199" t="s">
        <v>119</v>
      </c>
      <c r="H195" s="200">
        <v>747</v>
      </c>
      <c r="I195" s="201"/>
      <c r="J195" s="202">
        <f>ROUND(I195*H195,2)</f>
        <v>0</v>
      </c>
      <c r="K195" s="198" t="s">
        <v>120</v>
      </c>
      <c r="L195" s="43"/>
      <c r="M195" s="203" t="s">
        <v>19</v>
      </c>
      <c r="N195" s="204" t="s">
        <v>43</v>
      </c>
      <c r="O195" s="83"/>
      <c r="P195" s="205">
        <f>O195*H195</f>
        <v>0</v>
      </c>
      <c r="Q195" s="205">
        <v>0.00025999999999999998</v>
      </c>
      <c r="R195" s="205">
        <f>Q195*H195</f>
        <v>0.19421999999999998</v>
      </c>
      <c r="S195" s="205">
        <v>0</v>
      </c>
      <c r="T195" s="20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7" t="s">
        <v>171</v>
      </c>
      <c r="AT195" s="207" t="s">
        <v>116</v>
      </c>
      <c r="AU195" s="207" t="s">
        <v>79</v>
      </c>
      <c r="AY195" s="16" t="s">
        <v>112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6" t="s">
        <v>77</v>
      </c>
      <c r="BK195" s="208">
        <f>ROUND(I195*H195,2)</f>
        <v>0</v>
      </c>
      <c r="BL195" s="16" t="s">
        <v>171</v>
      </c>
      <c r="BM195" s="207" t="s">
        <v>354</v>
      </c>
    </row>
    <row r="196" s="2" customFormat="1">
      <c r="A196" s="37"/>
      <c r="B196" s="38"/>
      <c r="C196" s="39"/>
      <c r="D196" s="209" t="s">
        <v>123</v>
      </c>
      <c r="E196" s="39"/>
      <c r="F196" s="210" t="s">
        <v>355</v>
      </c>
      <c r="G196" s="39"/>
      <c r="H196" s="39"/>
      <c r="I196" s="211"/>
      <c r="J196" s="39"/>
      <c r="K196" s="39"/>
      <c r="L196" s="43"/>
      <c r="M196" s="212"/>
      <c r="N196" s="213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123</v>
      </c>
      <c r="AU196" s="16" t="s">
        <v>79</v>
      </c>
    </row>
    <row r="197" s="2" customFormat="1">
      <c r="A197" s="37"/>
      <c r="B197" s="38"/>
      <c r="C197" s="39"/>
      <c r="D197" s="214" t="s">
        <v>125</v>
      </c>
      <c r="E197" s="39"/>
      <c r="F197" s="215" t="s">
        <v>356</v>
      </c>
      <c r="G197" s="39"/>
      <c r="H197" s="39"/>
      <c r="I197" s="211"/>
      <c r="J197" s="39"/>
      <c r="K197" s="39"/>
      <c r="L197" s="43"/>
      <c r="M197" s="212"/>
      <c r="N197" s="213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125</v>
      </c>
      <c r="AU197" s="16" t="s">
        <v>79</v>
      </c>
    </row>
    <row r="198" s="2" customFormat="1" ht="21.75" customHeight="1">
      <c r="A198" s="37"/>
      <c r="B198" s="38"/>
      <c r="C198" s="196" t="s">
        <v>357</v>
      </c>
      <c r="D198" s="196" t="s">
        <v>116</v>
      </c>
      <c r="E198" s="197" t="s">
        <v>358</v>
      </c>
      <c r="F198" s="198" t="s">
        <v>359</v>
      </c>
      <c r="G198" s="199" t="s">
        <v>119</v>
      </c>
      <c r="H198" s="200">
        <v>827</v>
      </c>
      <c r="I198" s="201"/>
      <c r="J198" s="202">
        <f>ROUND(I198*H198,2)</f>
        <v>0</v>
      </c>
      <c r="K198" s="198" t="s">
        <v>120</v>
      </c>
      <c r="L198" s="43"/>
      <c r="M198" s="203" t="s">
        <v>19</v>
      </c>
      <c r="N198" s="204" t="s">
        <v>43</v>
      </c>
      <c r="O198" s="83"/>
      <c r="P198" s="205">
        <f>O198*H198</f>
        <v>0</v>
      </c>
      <c r="Q198" s="205">
        <v>1.0000000000000001E-05</v>
      </c>
      <c r="R198" s="205">
        <f>Q198*H198</f>
        <v>0.0082700000000000013</v>
      </c>
      <c r="S198" s="205">
        <v>0</v>
      </c>
      <c r="T198" s="20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7" t="s">
        <v>171</v>
      </c>
      <c r="AT198" s="207" t="s">
        <v>116</v>
      </c>
      <c r="AU198" s="207" t="s">
        <v>79</v>
      </c>
      <c r="AY198" s="16" t="s">
        <v>112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6" t="s">
        <v>77</v>
      </c>
      <c r="BK198" s="208">
        <f>ROUND(I198*H198,2)</f>
        <v>0</v>
      </c>
      <c r="BL198" s="16" t="s">
        <v>171</v>
      </c>
      <c r="BM198" s="207" t="s">
        <v>360</v>
      </c>
    </row>
    <row r="199" s="2" customFormat="1">
      <c r="A199" s="37"/>
      <c r="B199" s="38"/>
      <c r="C199" s="39"/>
      <c r="D199" s="214" t="s">
        <v>125</v>
      </c>
      <c r="E199" s="39"/>
      <c r="F199" s="215" t="s">
        <v>361</v>
      </c>
      <c r="G199" s="39"/>
      <c r="H199" s="39"/>
      <c r="I199" s="211"/>
      <c r="J199" s="39"/>
      <c r="K199" s="39"/>
      <c r="L199" s="43"/>
      <c r="M199" s="226"/>
      <c r="N199" s="227"/>
      <c r="O199" s="228"/>
      <c r="P199" s="228"/>
      <c r="Q199" s="228"/>
      <c r="R199" s="228"/>
      <c r="S199" s="228"/>
      <c r="T199" s="229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125</v>
      </c>
      <c r="AU199" s="16" t="s">
        <v>79</v>
      </c>
    </row>
    <row r="200" s="2" customFormat="1" ht="6.96" customHeight="1">
      <c r="A200" s="37"/>
      <c r="B200" s="58"/>
      <c r="C200" s="59"/>
      <c r="D200" s="59"/>
      <c r="E200" s="59"/>
      <c r="F200" s="59"/>
      <c r="G200" s="59"/>
      <c r="H200" s="59"/>
      <c r="I200" s="59"/>
      <c r="J200" s="59"/>
      <c r="K200" s="59"/>
      <c r="L200" s="43"/>
      <c r="M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</row>
  </sheetData>
  <sheetProtection sheet="1" autoFilter="0" formatColumns="0" formatRows="0" objects="1" scenarios="1" spinCount="100000" saltValue="rw1HBGEl0yNQD96FghKG2Yf9lqa9eEIebDoTl741+0Afb+2jP8cv1qsjTMnHEOcvUXisA+ZvjcmvOgYdJvRcLw==" hashValue="geolg4332r84gXV+82fEEDcbnS3xHvrFeG5fyBLnSZvjHnPC9OhPJWioZb27YvzBsJ+DqJY51fycyvI+XDUkxQ==" algorithmName="SHA-512" password="CC35"/>
  <autoFilter ref="C84:K199"/>
  <mergeCells count="6">
    <mergeCell ref="E7:H7"/>
    <mergeCell ref="E16:H16"/>
    <mergeCell ref="E25:H25"/>
    <mergeCell ref="E46:H46"/>
    <mergeCell ref="E77:H77"/>
    <mergeCell ref="L2:V2"/>
  </mergeCells>
  <hyperlinks>
    <hyperlink ref="F90" r:id="rId1" display="https://podminky.urs.cz/item/CS_URS_2023_01/612321111"/>
    <hyperlink ref="F93" r:id="rId2" display="https://podminky.urs.cz/item/CS_URS_2023_01/612321131"/>
    <hyperlink ref="F96" r:id="rId3" display="https://podminky.urs.cz/item/CS_URS_2023_01/631311113"/>
    <hyperlink ref="F102" r:id="rId4" display="https://podminky.urs.cz/item/CS_URS_2023_01/965042241"/>
    <hyperlink ref="F105" r:id="rId5" display="https://podminky.urs.cz/item/CS_URS_2023_01/965081213"/>
    <hyperlink ref="F108" r:id="rId6" display="https://podminky.urs.cz/item/CS_URS_2023_01/968072245"/>
    <hyperlink ref="F112" r:id="rId7" display="https://podminky.urs.cz/item/CS_URS_2023_01/997013211"/>
    <hyperlink ref="F115" r:id="rId8" display="https://podminky.urs.cz/item/CS_URS_2023_01/997013501"/>
    <hyperlink ref="F118" r:id="rId9" display="https://podminky.urs.cz/item/CS_URS_2023_01/997013509"/>
    <hyperlink ref="F121" r:id="rId10" display="https://podminky.urs.cz/item/CS_URS_2023_01/997013603"/>
    <hyperlink ref="F125" r:id="rId11" display="https://podminky.urs.cz/item/CS_URS_2023_01/722173112"/>
    <hyperlink ref="F128" r:id="rId12" display="https://podminky.urs.cz/item/CS_URS_2023_01/722290215"/>
    <hyperlink ref="F131" r:id="rId13" display="https://podminky.urs.cz/item/CS_URS_2023_01/998722102"/>
    <hyperlink ref="F134" r:id="rId14" display="https://podminky.urs.cz/item/CS_URS_2023_01/725110811"/>
    <hyperlink ref="F136" r:id="rId15" display="https://podminky.urs.cz/item/CS_URS_2023_01/725122813"/>
    <hyperlink ref="F138" r:id="rId16" display="https://podminky.urs.cz/item/CS_URS_2023_01/725210821"/>
    <hyperlink ref="F143" r:id="rId17" display="https://podminky.urs.cz/item/CS_URS_2023_01/766660001"/>
    <hyperlink ref="F148" r:id="rId18" display="https://podminky.urs.cz/item/CS_URS_2023_01/766682111"/>
    <hyperlink ref="F153" r:id="rId19" display="https://podminky.urs.cz/item/CS_URS_2023_01/998766102"/>
    <hyperlink ref="F156" r:id="rId20" display="https://podminky.urs.cz/item/CS_URS_2023_01/771576111"/>
    <hyperlink ref="F160" r:id="rId21" display="https://podminky.urs.cz/item/CS_URS_2023_01/771591112"/>
    <hyperlink ref="F165" r:id="rId22" display="https://podminky.urs.cz/item/CS_URS_2023_01/998771102"/>
    <hyperlink ref="F169" r:id="rId23" display="https://podminky.urs.cz/item/CS_URS_2023_01/781463811"/>
    <hyperlink ref="F172" r:id="rId24" display="https://podminky.urs.cz/item/CS_URS_2023_01/781474111"/>
    <hyperlink ref="F178" r:id="rId25" display="https://podminky.urs.cz/item/CS_URS_2023_01/784121001"/>
    <hyperlink ref="F181" r:id="rId26" display="https://podminky.urs.cz/item/CS_URS_2023_01/784131211"/>
    <hyperlink ref="F184" r:id="rId27" display="https://podminky.urs.cz/item/CS_URS_2023_01/784171001"/>
    <hyperlink ref="F189" r:id="rId28" display="https://podminky.urs.cz/item/CS_URS_2023_01/784171101"/>
    <hyperlink ref="F194" r:id="rId29" display="https://podminky.urs.cz/item/CS_URS_2023_01/784181101"/>
    <hyperlink ref="F197" r:id="rId30" display="https://podminky.urs.cz/item/CS_URS_2023_01/784211101"/>
    <hyperlink ref="F199" r:id="rId31" display="https://podminky.urs.cz/item/CS_URS_2023_01/78422114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0" customWidth="1"/>
    <col min="2" max="2" width="1.667969" style="230" customWidth="1"/>
    <col min="3" max="4" width="5" style="230" customWidth="1"/>
    <col min="5" max="5" width="11.66016" style="230" customWidth="1"/>
    <col min="6" max="6" width="9.160156" style="230" customWidth="1"/>
    <col min="7" max="7" width="5" style="230" customWidth="1"/>
    <col min="8" max="8" width="77.83203" style="230" customWidth="1"/>
    <col min="9" max="10" width="20" style="230" customWidth="1"/>
    <col min="11" max="11" width="1.667969" style="230" customWidth="1"/>
  </cols>
  <sheetData>
    <row r="1" s="1" customFormat="1" ht="37.5" customHeight="1"/>
    <row r="2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3" customFormat="1" ht="45" customHeight="1">
      <c r="B3" s="234"/>
      <c r="C3" s="235" t="s">
        <v>362</v>
      </c>
      <c r="D3" s="235"/>
      <c r="E3" s="235"/>
      <c r="F3" s="235"/>
      <c r="G3" s="235"/>
      <c r="H3" s="235"/>
      <c r="I3" s="235"/>
      <c r="J3" s="235"/>
      <c r="K3" s="236"/>
    </row>
    <row r="4" s="1" customFormat="1" ht="25.5" customHeight="1">
      <c r="B4" s="237"/>
      <c r="C4" s="238" t="s">
        <v>363</v>
      </c>
      <c r="D4" s="238"/>
      <c r="E4" s="238"/>
      <c r="F4" s="238"/>
      <c r="G4" s="238"/>
      <c r="H4" s="238"/>
      <c r="I4" s="238"/>
      <c r="J4" s="238"/>
      <c r="K4" s="239"/>
    </row>
    <row r="5" s="1" customFormat="1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s="1" customFormat="1" ht="15" customHeight="1">
      <c r="B6" s="237"/>
      <c r="C6" s="241" t="s">
        <v>364</v>
      </c>
      <c r="D6" s="241"/>
      <c r="E6" s="241"/>
      <c r="F6" s="241"/>
      <c r="G6" s="241"/>
      <c r="H6" s="241"/>
      <c r="I6" s="241"/>
      <c r="J6" s="241"/>
      <c r="K6" s="239"/>
    </row>
    <row r="7" s="1" customFormat="1" ht="15" customHeight="1">
      <c r="B7" s="242"/>
      <c r="C7" s="241" t="s">
        <v>365</v>
      </c>
      <c r="D7" s="241"/>
      <c r="E7" s="241"/>
      <c r="F7" s="241"/>
      <c r="G7" s="241"/>
      <c r="H7" s="241"/>
      <c r="I7" s="241"/>
      <c r="J7" s="241"/>
      <c r="K7" s="239"/>
    </row>
    <row r="8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="1" customFormat="1" ht="15" customHeight="1">
      <c r="B9" s="242"/>
      <c r="C9" s="241" t="s">
        <v>366</v>
      </c>
      <c r="D9" s="241"/>
      <c r="E9" s="241"/>
      <c r="F9" s="241"/>
      <c r="G9" s="241"/>
      <c r="H9" s="241"/>
      <c r="I9" s="241"/>
      <c r="J9" s="241"/>
      <c r="K9" s="239"/>
    </row>
    <row r="10" s="1" customFormat="1" ht="15" customHeight="1">
      <c r="B10" s="242"/>
      <c r="C10" s="241"/>
      <c r="D10" s="241" t="s">
        <v>367</v>
      </c>
      <c r="E10" s="241"/>
      <c r="F10" s="241"/>
      <c r="G10" s="241"/>
      <c r="H10" s="241"/>
      <c r="I10" s="241"/>
      <c r="J10" s="241"/>
      <c r="K10" s="239"/>
    </row>
    <row r="11" s="1" customFormat="1" ht="15" customHeight="1">
      <c r="B11" s="242"/>
      <c r="C11" s="243"/>
      <c r="D11" s="241" t="s">
        <v>368</v>
      </c>
      <c r="E11" s="241"/>
      <c r="F11" s="241"/>
      <c r="G11" s="241"/>
      <c r="H11" s="241"/>
      <c r="I11" s="241"/>
      <c r="J11" s="241"/>
      <c r="K11" s="239"/>
    </row>
    <row r="12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="1" customFormat="1" ht="15" customHeight="1">
      <c r="B13" s="242"/>
      <c r="C13" s="243"/>
      <c r="D13" s="244" t="s">
        <v>369</v>
      </c>
      <c r="E13" s="241"/>
      <c r="F13" s="241"/>
      <c r="G13" s="241"/>
      <c r="H13" s="241"/>
      <c r="I13" s="241"/>
      <c r="J13" s="241"/>
      <c r="K13" s="239"/>
    </row>
    <row r="14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="1" customFormat="1" ht="15" customHeight="1">
      <c r="B15" s="242"/>
      <c r="C15" s="243"/>
      <c r="D15" s="241" t="s">
        <v>370</v>
      </c>
      <c r="E15" s="241"/>
      <c r="F15" s="241"/>
      <c r="G15" s="241"/>
      <c r="H15" s="241"/>
      <c r="I15" s="241"/>
      <c r="J15" s="241"/>
      <c r="K15" s="239"/>
    </row>
    <row r="16" s="1" customFormat="1" ht="15" customHeight="1">
      <c r="B16" s="242"/>
      <c r="C16" s="243"/>
      <c r="D16" s="241" t="s">
        <v>371</v>
      </c>
      <c r="E16" s="241"/>
      <c r="F16" s="241"/>
      <c r="G16" s="241"/>
      <c r="H16" s="241"/>
      <c r="I16" s="241"/>
      <c r="J16" s="241"/>
      <c r="K16" s="239"/>
    </row>
    <row r="17" s="1" customFormat="1" ht="15" customHeight="1">
      <c r="B17" s="242"/>
      <c r="C17" s="243"/>
      <c r="D17" s="241" t="s">
        <v>372</v>
      </c>
      <c r="E17" s="241"/>
      <c r="F17" s="241"/>
      <c r="G17" s="241"/>
      <c r="H17" s="241"/>
      <c r="I17" s="241"/>
      <c r="J17" s="241"/>
      <c r="K17" s="239"/>
    </row>
    <row r="18" s="1" customFormat="1" ht="15" customHeight="1">
      <c r="B18" s="242"/>
      <c r="C18" s="243"/>
      <c r="D18" s="243"/>
      <c r="E18" s="245" t="s">
        <v>76</v>
      </c>
      <c r="F18" s="241" t="s">
        <v>373</v>
      </c>
      <c r="G18" s="241"/>
      <c r="H18" s="241"/>
      <c r="I18" s="241"/>
      <c r="J18" s="241"/>
      <c r="K18" s="239"/>
    </row>
    <row r="19" s="1" customFormat="1" ht="15" customHeight="1">
      <c r="B19" s="242"/>
      <c r="C19" s="243"/>
      <c r="D19" s="243"/>
      <c r="E19" s="245" t="s">
        <v>374</v>
      </c>
      <c r="F19" s="241" t="s">
        <v>375</v>
      </c>
      <c r="G19" s="241"/>
      <c r="H19" s="241"/>
      <c r="I19" s="241"/>
      <c r="J19" s="241"/>
      <c r="K19" s="239"/>
    </row>
    <row r="20" s="1" customFormat="1" ht="15" customHeight="1">
      <c r="B20" s="242"/>
      <c r="C20" s="243"/>
      <c r="D20" s="243"/>
      <c r="E20" s="245" t="s">
        <v>376</v>
      </c>
      <c r="F20" s="241" t="s">
        <v>377</v>
      </c>
      <c r="G20" s="241"/>
      <c r="H20" s="241"/>
      <c r="I20" s="241"/>
      <c r="J20" s="241"/>
      <c r="K20" s="239"/>
    </row>
    <row r="21" s="1" customFormat="1" ht="15" customHeight="1">
      <c r="B21" s="242"/>
      <c r="C21" s="243"/>
      <c r="D21" s="243"/>
      <c r="E21" s="245" t="s">
        <v>378</v>
      </c>
      <c r="F21" s="241" t="s">
        <v>379</v>
      </c>
      <c r="G21" s="241"/>
      <c r="H21" s="241"/>
      <c r="I21" s="241"/>
      <c r="J21" s="241"/>
      <c r="K21" s="239"/>
    </row>
    <row r="22" s="1" customFormat="1" ht="15" customHeight="1">
      <c r="B22" s="242"/>
      <c r="C22" s="243"/>
      <c r="D22" s="243"/>
      <c r="E22" s="245" t="s">
        <v>380</v>
      </c>
      <c r="F22" s="241" t="s">
        <v>381</v>
      </c>
      <c r="G22" s="241"/>
      <c r="H22" s="241"/>
      <c r="I22" s="241"/>
      <c r="J22" s="241"/>
      <c r="K22" s="239"/>
    </row>
    <row r="23" s="1" customFormat="1" ht="15" customHeight="1">
      <c r="B23" s="242"/>
      <c r="C23" s="243"/>
      <c r="D23" s="243"/>
      <c r="E23" s="245" t="s">
        <v>382</v>
      </c>
      <c r="F23" s="241" t="s">
        <v>383</v>
      </c>
      <c r="G23" s="241"/>
      <c r="H23" s="241"/>
      <c r="I23" s="241"/>
      <c r="J23" s="241"/>
      <c r="K23" s="239"/>
    </row>
    <row r="24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="1" customFormat="1" ht="15" customHeight="1">
      <c r="B25" s="242"/>
      <c r="C25" s="241" t="s">
        <v>384</v>
      </c>
      <c r="D25" s="241"/>
      <c r="E25" s="241"/>
      <c r="F25" s="241"/>
      <c r="G25" s="241"/>
      <c r="H25" s="241"/>
      <c r="I25" s="241"/>
      <c r="J25" s="241"/>
      <c r="K25" s="239"/>
    </row>
    <row r="26" s="1" customFormat="1" ht="15" customHeight="1">
      <c r="B26" s="242"/>
      <c r="C26" s="241" t="s">
        <v>385</v>
      </c>
      <c r="D26" s="241"/>
      <c r="E26" s="241"/>
      <c r="F26" s="241"/>
      <c r="G26" s="241"/>
      <c r="H26" s="241"/>
      <c r="I26" s="241"/>
      <c r="J26" s="241"/>
      <c r="K26" s="239"/>
    </row>
    <row r="27" s="1" customFormat="1" ht="15" customHeight="1">
      <c r="B27" s="242"/>
      <c r="C27" s="241"/>
      <c r="D27" s="241" t="s">
        <v>386</v>
      </c>
      <c r="E27" s="241"/>
      <c r="F27" s="241"/>
      <c r="G27" s="241"/>
      <c r="H27" s="241"/>
      <c r="I27" s="241"/>
      <c r="J27" s="241"/>
      <c r="K27" s="239"/>
    </row>
    <row r="28" s="1" customFormat="1" ht="15" customHeight="1">
      <c r="B28" s="242"/>
      <c r="C28" s="243"/>
      <c r="D28" s="241" t="s">
        <v>387</v>
      </c>
      <c r="E28" s="241"/>
      <c r="F28" s="241"/>
      <c r="G28" s="241"/>
      <c r="H28" s="241"/>
      <c r="I28" s="241"/>
      <c r="J28" s="241"/>
      <c r="K28" s="239"/>
    </row>
    <row r="29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="1" customFormat="1" ht="15" customHeight="1">
      <c r="B30" s="242"/>
      <c r="C30" s="243"/>
      <c r="D30" s="241" t="s">
        <v>388</v>
      </c>
      <c r="E30" s="241"/>
      <c r="F30" s="241"/>
      <c r="G30" s="241"/>
      <c r="H30" s="241"/>
      <c r="I30" s="241"/>
      <c r="J30" s="241"/>
      <c r="K30" s="239"/>
    </row>
    <row r="31" s="1" customFormat="1" ht="15" customHeight="1">
      <c r="B31" s="242"/>
      <c r="C31" s="243"/>
      <c r="D31" s="241" t="s">
        <v>389</v>
      </c>
      <c r="E31" s="241"/>
      <c r="F31" s="241"/>
      <c r="G31" s="241"/>
      <c r="H31" s="241"/>
      <c r="I31" s="241"/>
      <c r="J31" s="241"/>
      <c r="K31" s="239"/>
    </row>
    <row r="32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="1" customFormat="1" ht="15" customHeight="1">
      <c r="B33" s="242"/>
      <c r="C33" s="243"/>
      <c r="D33" s="241" t="s">
        <v>390</v>
      </c>
      <c r="E33" s="241"/>
      <c r="F33" s="241"/>
      <c r="G33" s="241"/>
      <c r="H33" s="241"/>
      <c r="I33" s="241"/>
      <c r="J33" s="241"/>
      <c r="K33" s="239"/>
    </row>
    <row r="34" s="1" customFormat="1" ht="15" customHeight="1">
      <c r="B34" s="242"/>
      <c r="C34" s="243"/>
      <c r="D34" s="241" t="s">
        <v>391</v>
      </c>
      <c r="E34" s="241"/>
      <c r="F34" s="241"/>
      <c r="G34" s="241"/>
      <c r="H34" s="241"/>
      <c r="I34" s="241"/>
      <c r="J34" s="241"/>
      <c r="K34" s="239"/>
    </row>
    <row r="35" s="1" customFormat="1" ht="15" customHeight="1">
      <c r="B35" s="242"/>
      <c r="C35" s="243"/>
      <c r="D35" s="241" t="s">
        <v>392</v>
      </c>
      <c r="E35" s="241"/>
      <c r="F35" s="241"/>
      <c r="G35" s="241"/>
      <c r="H35" s="241"/>
      <c r="I35" s="241"/>
      <c r="J35" s="241"/>
      <c r="K35" s="239"/>
    </row>
    <row r="36" s="1" customFormat="1" ht="15" customHeight="1">
      <c r="B36" s="242"/>
      <c r="C36" s="243"/>
      <c r="D36" s="241"/>
      <c r="E36" s="244" t="s">
        <v>98</v>
      </c>
      <c r="F36" s="241"/>
      <c r="G36" s="241" t="s">
        <v>393</v>
      </c>
      <c r="H36" s="241"/>
      <c r="I36" s="241"/>
      <c r="J36" s="241"/>
      <c r="K36" s="239"/>
    </row>
    <row r="37" s="1" customFormat="1" ht="30.75" customHeight="1">
      <c r="B37" s="242"/>
      <c r="C37" s="243"/>
      <c r="D37" s="241"/>
      <c r="E37" s="244" t="s">
        <v>394</v>
      </c>
      <c r="F37" s="241"/>
      <c r="G37" s="241" t="s">
        <v>395</v>
      </c>
      <c r="H37" s="241"/>
      <c r="I37" s="241"/>
      <c r="J37" s="241"/>
      <c r="K37" s="239"/>
    </row>
    <row r="38" s="1" customFormat="1" ht="15" customHeight="1">
      <c r="B38" s="242"/>
      <c r="C38" s="243"/>
      <c r="D38" s="241"/>
      <c r="E38" s="244" t="s">
        <v>53</v>
      </c>
      <c r="F38" s="241"/>
      <c r="G38" s="241" t="s">
        <v>396</v>
      </c>
      <c r="H38" s="241"/>
      <c r="I38" s="241"/>
      <c r="J38" s="241"/>
      <c r="K38" s="239"/>
    </row>
    <row r="39" s="1" customFormat="1" ht="15" customHeight="1">
      <c r="B39" s="242"/>
      <c r="C39" s="243"/>
      <c r="D39" s="241"/>
      <c r="E39" s="244" t="s">
        <v>54</v>
      </c>
      <c r="F39" s="241"/>
      <c r="G39" s="241" t="s">
        <v>397</v>
      </c>
      <c r="H39" s="241"/>
      <c r="I39" s="241"/>
      <c r="J39" s="241"/>
      <c r="K39" s="239"/>
    </row>
    <row r="40" s="1" customFormat="1" ht="15" customHeight="1">
      <c r="B40" s="242"/>
      <c r="C40" s="243"/>
      <c r="D40" s="241"/>
      <c r="E40" s="244" t="s">
        <v>99</v>
      </c>
      <c r="F40" s="241"/>
      <c r="G40" s="241" t="s">
        <v>398</v>
      </c>
      <c r="H40" s="241"/>
      <c r="I40" s="241"/>
      <c r="J40" s="241"/>
      <c r="K40" s="239"/>
    </row>
    <row r="41" s="1" customFormat="1" ht="15" customHeight="1">
      <c r="B41" s="242"/>
      <c r="C41" s="243"/>
      <c r="D41" s="241"/>
      <c r="E41" s="244" t="s">
        <v>100</v>
      </c>
      <c r="F41" s="241"/>
      <c r="G41" s="241" t="s">
        <v>399</v>
      </c>
      <c r="H41" s="241"/>
      <c r="I41" s="241"/>
      <c r="J41" s="241"/>
      <c r="K41" s="239"/>
    </row>
    <row r="42" s="1" customFormat="1" ht="15" customHeight="1">
      <c r="B42" s="242"/>
      <c r="C42" s="243"/>
      <c r="D42" s="241"/>
      <c r="E42" s="244" t="s">
        <v>400</v>
      </c>
      <c r="F42" s="241"/>
      <c r="G42" s="241" t="s">
        <v>401</v>
      </c>
      <c r="H42" s="241"/>
      <c r="I42" s="241"/>
      <c r="J42" s="241"/>
      <c r="K42" s="239"/>
    </row>
    <row r="43" s="1" customFormat="1" ht="15" customHeight="1">
      <c r="B43" s="242"/>
      <c r="C43" s="243"/>
      <c r="D43" s="241"/>
      <c r="E43" s="244"/>
      <c r="F43" s="241"/>
      <c r="G43" s="241" t="s">
        <v>402</v>
      </c>
      <c r="H43" s="241"/>
      <c r="I43" s="241"/>
      <c r="J43" s="241"/>
      <c r="K43" s="239"/>
    </row>
    <row r="44" s="1" customFormat="1" ht="15" customHeight="1">
      <c r="B44" s="242"/>
      <c r="C44" s="243"/>
      <c r="D44" s="241"/>
      <c r="E44" s="244" t="s">
        <v>403</v>
      </c>
      <c r="F44" s="241"/>
      <c r="G44" s="241" t="s">
        <v>404</v>
      </c>
      <c r="H44" s="241"/>
      <c r="I44" s="241"/>
      <c r="J44" s="241"/>
      <c r="K44" s="239"/>
    </row>
    <row r="45" s="1" customFormat="1" ht="15" customHeight="1">
      <c r="B45" s="242"/>
      <c r="C45" s="243"/>
      <c r="D45" s="241"/>
      <c r="E45" s="244" t="s">
        <v>102</v>
      </c>
      <c r="F45" s="241"/>
      <c r="G45" s="241" t="s">
        <v>405</v>
      </c>
      <c r="H45" s="241"/>
      <c r="I45" s="241"/>
      <c r="J45" s="241"/>
      <c r="K45" s="239"/>
    </row>
    <row r="46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="1" customFormat="1" ht="15" customHeight="1">
      <c r="B47" s="242"/>
      <c r="C47" s="243"/>
      <c r="D47" s="241" t="s">
        <v>406</v>
      </c>
      <c r="E47" s="241"/>
      <c r="F47" s="241"/>
      <c r="G47" s="241"/>
      <c r="H47" s="241"/>
      <c r="I47" s="241"/>
      <c r="J47" s="241"/>
      <c r="K47" s="239"/>
    </row>
    <row r="48" s="1" customFormat="1" ht="15" customHeight="1">
      <c r="B48" s="242"/>
      <c r="C48" s="243"/>
      <c r="D48" s="243"/>
      <c r="E48" s="241" t="s">
        <v>407</v>
      </c>
      <c r="F48" s="241"/>
      <c r="G48" s="241"/>
      <c r="H48" s="241"/>
      <c r="I48" s="241"/>
      <c r="J48" s="241"/>
      <c r="K48" s="239"/>
    </row>
    <row r="49" s="1" customFormat="1" ht="15" customHeight="1">
      <c r="B49" s="242"/>
      <c r="C49" s="243"/>
      <c r="D49" s="243"/>
      <c r="E49" s="241" t="s">
        <v>408</v>
      </c>
      <c r="F49" s="241"/>
      <c r="G49" s="241"/>
      <c r="H49" s="241"/>
      <c r="I49" s="241"/>
      <c r="J49" s="241"/>
      <c r="K49" s="239"/>
    </row>
    <row r="50" s="1" customFormat="1" ht="15" customHeight="1">
      <c r="B50" s="242"/>
      <c r="C50" s="243"/>
      <c r="D50" s="243"/>
      <c r="E50" s="241" t="s">
        <v>409</v>
      </c>
      <c r="F50" s="241"/>
      <c r="G50" s="241"/>
      <c r="H50" s="241"/>
      <c r="I50" s="241"/>
      <c r="J50" s="241"/>
      <c r="K50" s="239"/>
    </row>
    <row r="51" s="1" customFormat="1" ht="15" customHeight="1">
      <c r="B51" s="242"/>
      <c r="C51" s="243"/>
      <c r="D51" s="241" t="s">
        <v>410</v>
      </c>
      <c r="E51" s="241"/>
      <c r="F51" s="241"/>
      <c r="G51" s="241"/>
      <c r="H51" s="241"/>
      <c r="I51" s="241"/>
      <c r="J51" s="241"/>
      <c r="K51" s="239"/>
    </row>
    <row r="52" s="1" customFormat="1" ht="25.5" customHeight="1">
      <c r="B52" s="237"/>
      <c r="C52" s="238" t="s">
        <v>411</v>
      </c>
      <c r="D52" s="238"/>
      <c r="E52" s="238"/>
      <c r="F52" s="238"/>
      <c r="G52" s="238"/>
      <c r="H52" s="238"/>
      <c r="I52" s="238"/>
      <c r="J52" s="238"/>
      <c r="K52" s="239"/>
    </row>
    <row r="53" s="1" customFormat="1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s="1" customFormat="1" ht="15" customHeight="1">
      <c r="B54" s="237"/>
      <c r="C54" s="241" t="s">
        <v>412</v>
      </c>
      <c r="D54" s="241"/>
      <c r="E54" s="241"/>
      <c r="F54" s="241"/>
      <c r="G54" s="241"/>
      <c r="H54" s="241"/>
      <c r="I54" s="241"/>
      <c r="J54" s="241"/>
      <c r="K54" s="239"/>
    </row>
    <row r="55" s="1" customFormat="1" ht="15" customHeight="1">
      <c r="B55" s="237"/>
      <c r="C55" s="241" t="s">
        <v>413</v>
      </c>
      <c r="D55" s="241"/>
      <c r="E55" s="241"/>
      <c r="F55" s="241"/>
      <c r="G55" s="241"/>
      <c r="H55" s="241"/>
      <c r="I55" s="241"/>
      <c r="J55" s="241"/>
      <c r="K55" s="239"/>
    </row>
    <row r="56" s="1" customFormat="1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s="1" customFormat="1" ht="15" customHeight="1">
      <c r="B57" s="237"/>
      <c r="C57" s="241" t="s">
        <v>414</v>
      </c>
      <c r="D57" s="241"/>
      <c r="E57" s="241"/>
      <c r="F57" s="241"/>
      <c r="G57" s="241"/>
      <c r="H57" s="241"/>
      <c r="I57" s="241"/>
      <c r="J57" s="241"/>
      <c r="K57" s="239"/>
    </row>
    <row r="58" s="1" customFormat="1" ht="15" customHeight="1">
      <c r="B58" s="237"/>
      <c r="C58" s="243"/>
      <c r="D58" s="241" t="s">
        <v>415</v>
      </c>
      <c r="E58" s="241"/>
      <c r="F58" s="241"/>
      <c r="G58" s="241"/>
      <c r="H58" s="241"/>
      <c r="I58" s="241"/>
      <c r="J58" s="241"/>
      <c r="K58" s="239"/>
    </row>
    <row r="59" s="1" customFormat="1" ht="15" customHeight="1">
      <c r="B59" s="237"/>
      <c r="C59" s="243"/>
      <c r="D59" s="241" t="s">
        <v>416</v>
      </c>
      <c r="E59" s="241"/>
      <c r="F59" s="241"/>
      <c r="G59" s="241"/>
      <c r="H59" s="241"/>
      <c r="I59" s="241"/>
      <c r="J59" s="241"/>
      <c r="K59" s="239"/>
    </row>
    <row r="60" s="1" customFormat="1" ht="15" customHeight="1">
      <c r="B60" s="237"/>
      <c r="C60" s="243"/>
      <c r="D60" s="241" t="s">
        <v>417</v>
      </c>
      <c r="E60" s="241"/>
      <c r="F60" s="241"/>
      <c r="G60" s="241"/>
      <c r="H60" s="241"/>
      <c r="I60" s="241"/>
      <c r="J60" s="241"/>
      <c r="K60" s="239"/>
    </row>
    <row r="61" s="1" customFormat="1" ht="15" customHeight="1">
      <c r="B61" s="237"/>
      <c r="C61" s="243"/>
      <c r="D61" s="241" t="s">
        <v>418</v>
      </c>
      <c r="E61" s="241"/>
      <c r="F61" s="241"/>
      <c r="G61" s="241"/>
      <c r="H61" s="241"/>
      <c r="I61" s="241"/>
      <c r="J61" s="241"/>
      <c r="K61" s="239"/>
    </row>
    <row r="62" s="1" customFormat="1" ht="15" customHeight="1">
      <c r="B62" s="237"/>
      <c r="C62" s="243"/>
      <c r="D62" s="246" t="s">
        <v>419</v>
      </c>
      <c r="E62" s="246"/>
      <c r="F62" s="246"/>
      <c r="G62" s="246"/>
      <c r="H62" s="246"/>
      <c r="I62" s="246"/>
      <c r="J62" s="246"/>
      <c r="K62" s="239"/>
    </row>
    <row r="63" s="1" customFormat="1" ht="15" customHeight="1">
      <c r="B63" s="237"/>
      <c r="C63" s="243"/>
      <c r="D63" s="241" t="s">
        <v>420</v>
      </c>
      <c r="E63" s="241"/>
      <c r="F63" s="241"/>
      <c r="G63" s="241"/>
      <c r="H63" s="241"/>
      <c r="I63" s="241"/>
      <c r="J63" s="241"/>
      <c r="K63" s="239"/>
    </row>
    <row r="64" s="1" customFormat="1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s="1" customFormat="1" ht="15" customHeight="1">
      <c r="B65" s="237"/>
      <c r="C65" s="243"/>
      <c r="D65" s="241" t="s">
        <v>421</v>
      </c>
      <c r="E65" s="241"/>
      <c r="F65" s="241"/>
      <c r="G65" s="241"/>
      <c r="H65" s="241"/>
      <c r="I65" s="241"/>
      <c r="J65" s="241"/>
      <c r="K65" s="239"/>
    </row>
    <row r="66" s="1" customFormat="1" ht="15" customHeight="1">
      <c r="B66" s="237"/>
      <c r="C66" s="243"/>
      <c r="D66" s="246" t="s">
        <v>422</v>
      </c>
      <c r="E66" s="246"/>
      <c r="F66" s="246"/>
      <c r="G66" s="246"/>
      <c r="H66" s="246"/>
      <c r="I66" s="246"/>
      <c r="J66" s="246"/>
      <c r="K66" s="239"/>
    </row>
    <row r="67" s="1" customFormat="1" ht="15" customHeight="1">
      <c r="B67" s="237"/>
      <c r="C67" s="243"/>
      <c r="D67" s="241" t="s">
        <v>423</v>
      </c>
      <c r="E67" s="241"/>
      <c r="F67" s="241"/>
      <c r="G67" s="241"/>
      <c r="H67" s="241"/>
      <c r="I67" s="241"/>
      <c r="J67" s="241"/>
      <c r="K67" s="239"/>
    </row>
    <row r="68" s="1" customFormat="1" ht="15" customHeight="1">
      <c r="B68" s="237"/>
      <c r="C68" s="243"/>
      <c r="D68" s="241" t="s">
        <v>424</v>
      </c>
      <c r="E68" s="241"/>
      <c r="F68" s="241"/>
      <c r="G68" s="241"/>
      <c r="H68" s="241"/>
      <c r="I68" s="241"/>
      <c r="J68" s="241"/>
      <c r="K68" s="239"/>
    </row>
    <row r="69" s="1" customFormat="1" ht="15" customHeight="1">
      <c r="B69" s="237"/>
      <c r="C69" s="243"/>
      <c r="D69" s="241" t="s">
        <v>425</v>
      </c>
      <c r="E69" s="241"/>
      <c r="F69" s="241"/>
      <c r="G69" s="241"/>
      <c r="H69" s="241"/>
      <c r="I69" s="241"/>
      <c r="J69" s="241"/>
      <c r="K69" s="239"/>
    </row>
    <row r="70" s="1" customFormat="1" ht="15" customHeight="1">
      <c r="B70" s="237"/>
      <c r="C70" s="243"/>
      <c r="D70" s="241" t="s">
        <v>426</v>
      </c>
      <c r="E70" s="241"/>
      <c r="F70" s="241"/>
      <c r="G70" s="241"/>
      <c r="H70" s="241"/>
      <c r="I70" s="241"/>
      <c r="J70" s="241"/>
      <c r="K70" s="239"/>
    </row>
    <row r="7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="1" customFormat="1" ht="45" customHeight="1">
      <c r="B75" s="256"/>
      <c r="C75" s="257" t="s">
        <v>427</v>
      </c>
      <c r="D75" s="257"/>
      <c r="E75" s="257"/>
      <c r="F75" s="257"/>
      <c r="G75" s="257"/>
      <c r="H75" s="257"/>
      <c r="I75" s="257"/>
      <c r="J75" s="257"/>
      <c r="K75" s="258"/>
    </row>
    <row r="76" s="1" customFormat="1" ht="17.25" customHeight="1">
      <c r="B76" s="256"/>
      <c r="C76" s="259" t="s">
        <v>428</v>
      </c>
      <c r="D76" s="259"/>
      <c r="E76" s="259"/>
      <c r="F76" s="259" t="s">
        <v>429</v>
      </c>
      <c r="G76" s="260"/>
      <c r="H76" s="259" t="s">
        <v>54</v>
      </c>
      <c r="I76" s="259" t="s">
        <v>57</v>
      </c>
      <c r="J76" s="259" t="s">
        <v>430</v>
      </c>
      <c r="K76" s="258"/>
    </row>
    <row r="77" s="1" customFormat="1" ht="17.25" customHeight="1">
      <c r="B77" s="256"/>
      <c r="C77" s="261" t="s">
        <v>431</v>
      </c>
      <c r="D77" s="261"/>
      <c r="E77" s="261"/>
      <c r="F77" s="262" t="s">
        <v>432</v>
      </c>
      <c r="G77" s="263"/>
      <c r="H77" s="261"/>
      <c r="I77" s="261"/>
      <c r="J77" s="261" t="s">
        <v>433</v>
      </c>
      <c r="K77" s="258"/>
    </row>
    <row r="78" s="1" customFormat="1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s="1" customFormat="1" ht="15" customHeight="1">
      <c r="B79" s="256"/>
      <c r="C79" s="244" t="s">
        <v>53</v>
      </c>
      <c r="D79" s="266"/>
      <c r="E79" s="266"/>
      <c r="F79" s="267" t="s">
        <v>434</v>
      </c>
      <c r="G79" s="268"/>
      <c r="H79" s="244" t="s">
        <v>435</v>
      </c>
      <c r="I79" s="244" t="s">
        <v>436</v>
      </c>
      <c r="J79" s="244">
        <v>20</v>
      </c>
      <c r="K79" s="258"/>
    </row>
    <row r="80" s="1" customFormat="1" ht="15" customHeight="1">
      <c r="B80" s="256"/>
      <c r="C80" s="244" t="s">
        <v>437</v>
      </c>
      <c r="D80" s="244"/>
      <c r="E80" s="244"/>
      <c r="F80" s="267" t="s">
        <v>434</v>
      </c>
      <c r="G80" s="268"/>
      <c r="H80" s="244" t="s">
        <v>438</v>
      </c>
      <c r="I80" s="244" t="s">
        <v>436</v>
      </c>
      <c r="J80" s="244">
        <v>120</v>
      </c>
      <c r="K80" s="258"/>
    </row>
    <row r="81" s="1" customFormat="1" ht="15" customHeight="1">
      <c r="B81" s="269"/>
      <c r="C81" s="244" t="s">
        <v>439</v>
      </c>
      <c r="D81" s="244"/>
      <c r="E81" s="244"/>
      <c r="F81" s="267" t="s">
        <v>440</v>
      </c>
      <c r="G81" s="268"/>
      <c r="H81" s="244" t="s">
        <v>441</v>
      </c>
      <c r="I81" s="244" t="s">
        <v>436</v>
      </c>
      <c r="J81" s="244">
        <v>50</v>
      </c>
      <c r="K81" s="258"/>
    </row>
    <row r="82" s="1" customFormat="1" ht="15" customHeight="1">
      <c r="B82" s="269"/>
      <c r="C82" s="244" t="s">
        <v>442</v>
      </c>
      <c r="D82" s="244"/>
      <c r="E82" s="244"/>
      <c r="F82" s="267" t="s">
        <v>434</v>
      </c>
      <c r="G82" s="268"/>
      <c r="H82" s="244" t="s">
        <v>443</v>
      </c>
      <c r="I82" s="244" t="s">
        <v>444</v>
      </c>
      <c r="J82" s="244"/>
      <c r="K82" s="258"/>
    </row>
    <row r="83" s="1" customFormat="1" ht="15" customHeight="1">
      <c r="B83" s="269"/>
      <c r="C83" s="270" t="s">
        <v>445</v>
      </c>
      <c r="D83" s="270"/>
      <c r="E83" s="270"/>
      <c r="F83" s="271" t="s">
        <v>440</v>
      </c>
      <c r="G83" s="270"/>
      <c r="H83" s="270" t="s">
        <v>446</v>
      </c>
      <c r="I83" s="270" t="s">
        <v>436</v>
      </c>
      <c r="J83" s="270">
        <v>15</v>
      </c>
      <c r="K83" s="258"/>
    </row>
    <row r="84" s="1" customFormat="1" ht="15" customHeight="1">
      <c r="B84" s="269"/>
      <c r="C84" s="270" t="s">
        <v>447</v>
      </c>
      <c r="D84" s="270"/>
      <c r="E84" s="270"/>
      <c r="F84" s="271" t="s">
        <v>440</v>
      </c>
      <c r="G84" s="270"/>
      <c r="H84" s="270" t="s">
        <v>448</v>
      </c>
      <c r="I84" s="270" t="s">
        <v>436</v>
      </c>
      <c r="J84" s="270">
        <v>15</v>
      </c>
      <c r="K84" s="258"/>
    </row>
    <row r="85" s="1" customFormat="1" ht="15" customHeight="1">
      <c r="B85" s="269"/>
      <c r="C85" s="270" t="s">
        <v>449</v>
      </c>
      <c r="D85" s="270"/>
      <c r="E85" s="270"/>
      <c r="F85" s="271" t="s">
        <v>440</v>
      </c>
      <c r="G85" s="270"/>
      <c r="H85" s="270" t="s">
        <v>450</v>
      </c>
      <c r="I85" s="270" t="s">
        <v>436</v>
      </c>
      <c r="J85" s="270">
        <v>20</v>
      </c>
      <c r="K85" s="258"/>
    </row>
    <row r="86" s="1" customFormat="1" ht="15" customHeight="1">
      <c r="B86" s="269"/>
      <c r="C86" s="270" t="s">
        <v>451</v>
      </c>
      <c r="D86" s="270"/>
      <c r="E86" s="270"/>
      <c r="F86" s="271" t="s">
        <v>440</v>
      </c>
      <c r="G86" s="270"/>
      <c r="H86" s="270" t="s">
        <v>452</v>
      </c>
      <c r="I86" s="270" t="s">
        <v>436</v>
      </c>
      <c r="J86" s="270">
        <v>20</v>
      </c>
      <c r="K86" s="258"/>
    </row>
    <row r="87" s="1" customFormat="1" ht="15" customHeight="1">
      <c r="B87" s="269"/>
      <c r="C87" s="244" t="s">
        <v>453</v>
      </c>
      <c r="D87" s="244"/>
      <c r="E87" s="244"/>
      <c r="F87" s="267" t="s">
        <v>440</v>
      </c>
      <c r="G87" s="268"/>
      <c r="H87" s="244" t="s">
        <v>454</v>
      </c>
      <c r="I87" s="244" t="s">
        <v>436</v>
      </c>
      <c r="J87" s="244">
        <v>50</v>
      </c>
      <c r="K87" s="258"/>
    </row>
    <row r="88" s="1" customFormat="1" ht="15" customHeight="1">
      <c r="B88" s="269"/>
      <c r="C88" s="244" t="s">
        <v>455</v>
      </c>
      <c r="D88" s="244"/>
      <c r="E88" s="244"/>
      <c r="F88" s="267" t="s">
        <v>440</v>
      </c>
      <c r="G88" s="268"/>
      <c r="H88" s="244" t="s">
        <v>456</v>
      </c>
      <c r="I88" s="244" t="s">
        <v>436</v>
      </c>
      <c r="J88" s="244">
        <v>20</v>
      </c>
      <c r="K88" s="258"/>
    </row>
    <row r="89" s="1" customFormat="1" ht="15" customHeight="1">
      <c r="B89" s="269"/>
      <c r="C89" s="244" t="s">
        <v>457</v>
      </c>
      <c r="D89" s="244"/>
      <c r="E89" s="244"/>
      <c r="F89" s="267" t="s">
        <v>440</v>
      </c>
      <c r="G89" s="268"/>
      <c r="H89" s="244" t="s">
        <v>458</v>
      </c>
      <c r="I89" s="244" t="s">
        <v>436</v>
      </c>
      <c r="J89" s="244">
        <v>20</v>
      </c>
      <c r="K89" s="258"/>
    </row>
    <row r="90" s="1" customFormat="1" ht="15" customHeight="1">
      <c r="B90" s="269"/>
      <c r="C90" s="244" t="s">
        <v>459</v>
      </c>
      <c r="D90" s="244"/>
      <c r="E90" s="244"/>
      <c r="F90" s="267" t="s">
        <v>440</v>
      </c>
      <c r="G90" s="268"/>
      <c r="H90" s="244" t="s">
        <v>460</v>
      </c>
      <c r="I90" s="244" t="s">
        <v>436</v>
      </c>
      <c r="J90" s="244">
        <v>50</v>
      </c>
      <c r="K90" s="258"/>
    </row>
    <row r="91" s="1" customFormat="1" ht="15" customHeight="1">
      <c r="B91" s="269"/>
      <c r="C91" s="244" t="s">
        <v>461</v>
      </c>
      <c r="D91" s="244"/>
      <c r="E91" s="244"/>
      <c r="F91" s="267" t="s">
        <v>440</v>
      </c>
      <c r="G91" s="268"/>
      <c r="H91" s="244" t="s">
        <v>461</v>
      </c>
      <c r="I91" s="244" t="s">
        <v>436</v>
      </c>
      <c r="J91" s="244">
        <v>50</v>
      </c>
      <c r="K91" s="258"/>
    </row>
    <row r="92" s="1" customFormat="1" ht="15" customHeight="1">
      <c r="B92" s="269"/>
      <c r="C92" s="244" t="s">
        <v>462</v>
      </c>
      <c r="D92" s="244"/>
      <c r="E92" s="244"/>
      <c r="F92" s="267" t="s">
        <v>440</v>
      </c>
      <c r="G92" s="268"/>
      <c r="H92" s="244" t="s">
        <v>463</v>
      </c>
      <c r="I92" s="244" t="s">
        <v>436</v>
      </c>
      <c r="J92" s="244">
        <v>255</v>
      </c>
      <c r="K92" s="258"/>
    </row>
    <row r="93" s="1" customFormat="1" ht="15" customHeight="1">
      <c r="B93" s="269"/>
      <c r="C93" s="244" t="s">
        <v>464</v>
      </c>
      <c r="D93" s="244"/>
      <c r="E93" s="244"/>
      <c r="F93" s="267" t="s">
        <v>434</v>
      </c>
      <c r="G93" s="268"/>
      <c r="H93" s="244" t="s">
        <v>465</v>
      </c>
      <c r="I93" s="244" t="s">
        <v>466</v>
      </c>
      <c r="J93" s="244"/>
      <c r="K93" s="258"/>
    </row>
    <row r="94" s="1" customFormat="1" ht="15" customHeight="1">
      <c r="B94" s="269"/>
      <c r="C94" s="244" t="s">
        <v>467</v>
      </c>
      <c r="D94" s="244"/>
      <c r="E94" s="244"/>
      <c r="F94" s="267" t="s">
        <v>434</v>
      </c>
      <c r="G94" s="268"/>
      <c r="H94" s="244" t="s">
        <v>468</v>
      </c>
      <c r="I94" s="244" t="s">
        <v>469</v>
      </c>
      <c r="J94" s="244"/>
      <c r="K94" s="258"/>
    </row>
    <row r="95" s="1" customFormat="1" ht="15" customHeight="1">
      <c r="B95" s="269"/>
      <c r="C95" s="244" t="s">
        <v>470</v>
      </c>
      <c r="D95" s="244"/>
      <c r="E95" s="244"/>
      <c r="F95" s="267" t="s">
        <v>434</v>
      </c>
      <c r="G95" s="268"/>
      <c r="H95" s="244" t="s">
        <v>470</v>
      </c>
      <c r="I95" s="244" t="s">
        <v>469</v>
      </c>
      <c r="J95" s="244"/>
      <c r="K95" s="258"/>
    </row>
    <row r="96" s="1" customFormat="1" ht="15" customHeight="1">
      <c r="B96" s="269"/>
      <c r="C96" s="244" t="s">
        <v>38</v>
      </c>
      <c r="D96" s="244"/>
      <c r="E96" s="244"/>
      <c r="F96" s="267" t="s">
        <v>434</v>
      </c>
      <c r="G96" s="268"/>
      <c r="H96" s="244" t="s">
        <v>471</v>
      </c>
      <c r="I96" s="244" t="s">
        <v>469</v>
      </c>
      <c r="J96" s="244"/>
      <c r="K96" s="258"/>
    </row>
    <row r="97" s="1" customFormat="1" ht="15" customHeight="1">
      <c r="B97" s="269"/>
      <c r="C97" s="244" t="s">
        <v>48</v>
      </c>
      <c r="D97" s="244"/>
      <c r="E97" s="244"/>
      <c r="F97" s="267" t="s">
        <v>434</v>
      </c>
      <c r="G97" s="268"/>
      <c r="H97" s="244" t="s">
        <v>472</v>
      </c>
      <c r="I97" s="244" t="s">
        <v>469</v>
      </c>
      <c r="J97" s="244"/>
      <c r="K97" s="258"/>
    </row>
    <row r="98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="1" customFormat="1" ht="45" customHeight="1">
      <c r="B102" s="256"/>
      <c r="C102" s="257" t="s">
        <v>473</v>
      </c>
      <c r="D102" s="257"/>
      <c r="E102" s="257"/>
      <c r="F102" s="257"/>
      <c r="G102" s="257"/>
      <c r="H102" s="257"/>
      <c r="I102" s="257"/>
      <c r="J102" s="257"/>
      <c r="K102" s="258"/>
    </row>
    <row r="103" s="1" customFormat="1" ht="17.25" customHeight="1">
      <c r="B103" s="256"/>
      <c r="C103" s="259" t="s">
        <v>428</v>
      </c>
      <c r="D103" s="259"/>
      <c r="E103" s="259"/>
      <c r="F103" s="259" t="s">
        <v>429</v>
      </c>
      <c r="G103" s="260"/>
      <c r="H103" s="259" t="s">
        <v>54</v>
      </c>
      <c r="I103" s="259" t="s">
        <v>57</v>
      </c>
      <c r="J103" s="259" t="s">
        <v>430</v>
      </c>
      <c r="K103" s="258"/>
    </row>
    <row r="104" s="1" customFormat="1" ht="17.25" customHeight="1">
      <c r="B104" s="256"/>
      <c r="C104" s="261" t="s">
        <v>431</v>
      </c>
      <c r="D104" s="261"/>
      <c r="E104" s="261"/>
      <c r="F104" s="262" t="s">
        <v>432</v>
      </c>
      <c r="G104" s="263"/>
      <c r="H104" s="261"/>
      <c r="I104" s="261"/>
      <c r="J104" s="261" t="s">
        <v>433</v>
      </c>
      <c r="K104" s="258"/>
    </row>
    <row r="105" s="1" customFormat="1" ht="5.25" customHeight="1">
      <c r="B105" s="256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="1" customFormat="1" ht="15" customHeight="1">
      <c r="B106" s="256"/>
      <c r="C106" s="244" t="s">
        <v>53</v>
      </c>
      <c r="D106" s="266"/>
      <c r="E106" s="266"/>
      <c r="F106" s="267" t="s">
        <v>434</v>
      </c>
      <c r="G106" s="244"/>
      <c r="H106" s="244" t="s">
        <v>474</v>
      </c>
      <c r="I106" s="244" t="s">
        <v>436</v>
      </c>
      <c r="J106" s="244">
        <v>20</v>
      </c>
      <c r="K106" s="258"/>
    </row>
    <row r="107" s="1" customFormat="1" ht="15" customHeight="1">
      <c r="B107" s="256"/>
      <c r="C107" s="244" t="s">
        <v>437</v>
      </c>
      <c r="D107" s="244"/>
      <c r="E107" s="244"/>
      <c r="F107" s="267" t="s">
        <v>434</v>
      </c>
      <c r="G107" s="244"/>
      <c r="H107" s="244" t="s">
        <v>474</v>
      </c>
      <c r="I107" s="244" t="s">
        <v>436</v>
      </c>
      <c r="J107" s="244">
        <v>120</v>
      </c>
      <c r="K107" s="258"/>
    </row>
    <row r="108" s="1" customFormat="1" ht="15" customHeight="1">
      <c r="B108" s="269"/>
      <c r="C108" s="244" t="s">
        <v>439</v>
      </c>
      <c r="D108" s="244"/>
      <c r="E108" s="244"/>
      <c r="F108" s="267" t="s">
        <v>440</v>
      </c>
      <c r="G108" s="244"/>
      <c r="H108" s="244" t="s">
        <v>474</v>
      </c>
      <c r="I108" s="244" t="s">
        <v>436</v>
      </c>
      <c r="J108" s="244">
        <v>50</v>
      </c>
      <c r="K108" s="258"/>
    </row>
    <row r="109" s="1" customFormat="1" ht="15" customHeight="1">
      <c r="B109" s="269"/>
      <c r="C109" s="244" t="s">
        <v>442</v>
      </c>
      <c r="D109" s="244"/>
      <c r="E109" s="244"/>
      <c r="F109" s="267" t="s">
        <v>434</v>
      </c>
      <c r="G109" s="244"/>
      <c r="H109" s="244" t="s">
        <v>474</v>
      </c>
      <c r="I109" s="244" t="s">
        <v>444</v>
      </c>
      <c r="J109" s="244"/>
      <c r="K109" s="258"/>
    </row>
    <row r="110" s="1" customFormat="1" ht="15" customHeight="1">
      <c r="B110" s="269"/>
      <c r="C110" s="244" t="s">
        <v>453</v>
      </c>
      <c r="D110" s="244"/>
      <c r="E110" s="244"/>
      <c r="F110" s="267" t="s">
        <v>440</v>
      </c>
      <c r="G110" s="244"/>
      <c r="H110" s="244" t="s">
        <v>474</v>
      </c>
      <c r="I110" s="244" t="s">
        <v>436</v>
      </c>
      <c r="J110" s="244">
        <v>50</v>
      </c>
      <c r="K110" s="258"/>
    </row>
    <row r="111" s="1" customFormat="1" ht="15" customHeight="1">
      <c r="B111" s="269"/>
      <c r="C111" s="244" t="s">
        <v>461</v>
      </c>
      <c r="D111" s="244"/>
      <c r="E111" s="244"/>
      <c r="F111" s="267" t="s">
        <v>440</v>
      </c>
      <c r="G111" s="244"/>
      <c r="H111" s="244" t="s">
        <v>474</v>
      </c>
      <c r="I111" s="244" t="s">
        <v>436</v>
      </c>
      <c r="J111" s="244">
        <v>50</v>
      </c>
      <c r="K111" s="258"/>
    </row>
    <row r="112" s="1" customFormat="1" ht="15" customHeight="1">
      <c r="B112" s="269"/>
      <c r="C112" s="244" t="s">
        <v>459</v>
      </c>
      <c r="D112" s="244"/>
      <c r="E112" s="244"/>
      <c r="F112" s="267" t="s">
        <v>440</v>
      </c>
      <c r="G112" s="244"/>
      <c r="H112" s="244" t="s">
        <v>474</v>
      </c>
      <c r="I112" s="244" t="s">
        <v>436</v>
      </c>
      <c r="J112" s="244">
        <v>50</v>
      </c>
      <c r="K112" s="258"/>
    </row>
    <row r="113" s="1" customFormat="1" ht="15" customHeight="1">
      <c r="B113" s="269"/>
      <c r="C113" s="244" t="s">
        <v>53</v>
      </c>
      <c r="D113" s="244"/>
      <c r="E113" s="244"/>
      <c r="F113" s="267" t="s">
        <v>434</v>
      </c>
      <c r="G113" s="244"/>
      <c r="H113" s="244" t="s">
        <v>475</v>
      </c>
      <c r="I113" s="244" t="s">
        <v>436</v>
      </c>
      <c r="J113" s="244">
        <v>20</v>
      </c>
      <c r="K113" s="258"/>
    </row>
    <row r="114" s="1" customFormat="1" ht="15" customHeight="1">
      <c r="B114" s="269"/>
      <c r="C114" s="244" t="s">
        <v>476</v>
      </c>
      <c r="D114" s="244"/>
      <c r="E114" s="244"/>
      <c r="F114" s="267" t="s">
        <v>434</v>
      </c>
      <c r="G114" s="244"/>
      <c r="H114" s="244" t="s">
        <v>477</v>
      </c>
      <c r="I114" s="244" t="s">
        <v>436</v>
      </c>
      <c r="J114" s="244">
        <v>120</v>
      </c>
      <c r="K114" s="258"/>
    </row>
    <row r="115" s="1" customFormat="1" ht="15" customHeight="1">
      <c r="B115" s="269"/>
      <c r="C115" s="244" t="s">
        <v>38</v>
      </c>
      <c r="D115" s="244"/>
      <c r="E115" s="244"/>
      <c r="F115" s="267" t="s">
        <v>434</v>
      </c>
      <c r="G115" s="244"/>
      <c r="H115" s="244" t="s">
        <v>478</v>
      </c>
      <c r="I115" s="244" t="s">
        <v>469</v>
      </c>
      <c r="J115" s="244"/>
      <c r="K115" s="258"/>
    </row>
    <row r="116" s="1" customFormat="1" ht="15" customHeight="1">
      <c r="B116" s="269"/>
      <c r="C116" s="244" t="s">
        <v>48</v>
      </c>
      <c r="D116" s="244"/>
      <c r="E116" s="244"/>
      <c r="F116" s="267" t="s">
        <v>434</v>
      </c>
      <c r="G116" s="244"/>
      <c r="H116" s="244" t="s">
        <v>479</v>
      </c>
      <c r="I116" s="244" t="s">
        <v>469</v>
      </c>
      <c r="J116" s="244"/>
      <c r="K116" s="258"/>
    </row>
    <row r="117" s="1" customFormat="1" ht="15" customHeight="1">
      <c r="B117" s="269"/>
      <c r="C117" s="244" t="s">
        <v>57</v>
      </c>
      <c r="D117" s="244"/>
      <c r="E117" s="244"/>
      <c r="F117" s="267" t="s">
        <v>434</v>
      </c>
      <c r="G117" s="244"/>
      <c r="H117" s="244" t="s">
        <v>480</v>
      </c>
      <c r="I117" s="244" t="s">
        <v>481</v>
      </c>
      <c r="J117" s="244"/>
      <c r="K117" s="258"/>
    </row>
    <row r="118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5" t="s">
        <v>482</v>
      </c>
      <c r="D122" s="235"/>
      <c r="E122" s="235"/>
      <c r="F122" s="235"/>
      <c r="G122" s="235"/>
      <c r="H122" s="235"/>
      <c r="I122" s="235"/>
      <c r="J122" s="235"/>
      <c r="K122" s="286"/>
    </row>
    <row r="123" s="1" customFormat="1" ht="17.25" customHeight="1">
      <c r="B123" s="287"/>
      <c r="C123" s="259" t="s">
        <v>428</v>
      </c>
      <c r="D123" s="259"/>
      <c r="E123" s="259"/>
      <c r="F123" s="259" t="s">
        <v>429</v>
      </c>
      <c r="G123" s="260"/>
      <c r="H123" s="259" t="s">
        <v>54</v>
      </c>
      <c r="I123" s="259" t="s">
        <v>57</v>
      </c>
      <c r="J123" s="259" t="s">
        <v>430</v>
      </c>
      <c r="K123" s="288"/>
    </row>
    <row r="124" s="1" customFormat="1" ht="17.25" customHeight="1">
      <c r="B124" s="287"/>
      <c r="C124" s="261" t="s">
        <v>431</v>
      </c>
      <c r="D124" s="261"/>
      <c r="E124" s="261"/>
      <c r="F124" s="262" t="s">
        <v>432</v>
      </c>
      <c r="G124" s="263"/>
      <c r="H124" s="261"/>
      <c r="I124" s="261"/>
      <c r="J124" s="261" t="s">
        <v>433</v>
      </c>
      <c r="K124" s="288"/>
    </row>
    <row r="125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="1" customFormat="1" ht="15" customHeight="1">
      <c r="B126" s="289"/>
      <c r="C126" s="244" t="s">
        <v>437</v>
      </c>
      <c r="D126" s="266"/>
      <c r="E126" s="266"/>
      <c r="F126" s="267" t="s">
        <v>434</v>
      </c>
      <c r="G126" s="244"/>
      <c r="H126" s="244" t="s">
        <v>474</v>
      </c>
      <c r="I126" s="244" t="s">
        <v>436</v>
      </c>
      <c r="J126" s="244">
        <v>120</v>
      </c>
      <c r="K126" s="292"/>
    </row>
    <row r="127" s="1" customFormat="1" ht="15" customHeight="1">
      <c r="B127" s="289"/>
      <c r="C127" s="244" t="s">
        <v>483</v>
      </c>
      <c r="D127" s="244"/>
      <c r="E127" s="244"/>
      <c r="F127" s="267" t="s">
        <v>434</v>
      </c>
      <c r="G127" s="244"/>
      <c r="H127" s="244" t="s">
        <v>484</v>
      </c>
      <c r="I127" s="244" t="s">
        <v>436</v>
      </c>
      <c r="J127" s="244" t="s">
        <v>485</v>
      </c>
      <c r="K127" s="292"/>
    </row>
    <row r="128" s="1" customFormat="1" ht="15" customHeight="1">
      <c r="B128" s="289"/>
      <c r="C128" s="244" t="s">
        <v>382</v>
      </c>
      <c r="D128" s="244"/>
      <c r="E128" s="244"/>
      <c r="F128" s="267" t="s">
        <v>434</v>
      </c>
      <c r="G128" s="244"/>
      <c r="H128" s="244" t="s">
        <v>486</v>
      </c>
      <c r="I128" s="244" t="s">
        <v>436</v>
      </c>
      <c r="J128" s="244" t="s">
        <v>485</v>
      </c>
      <c r="K128" s="292"/>
    </row>
    <row r="129" s="1" customFormat="1" ht="15" customHeight="1">
      <c r="B129" s="289"/>
      <c r="C129" s="244" t="s">
        <v>445</v>
      </c>
      <c r="D129" s="244"/>
      <c r="E129" s="244"/>
      <c r="F129" s="267" t="s">
        <v>440</v>
      </c>
      <c r="G129" s="244"/>
      <c r="H129" s="244" t="s">
        <v>446</v>
      </c>
      <c r="I129" s="244" t="s">
        <v>436</v>
      </c>
      <c r="J129" s="244">
        <v>15</v>
      </c>
      <c r="K129" s="292"/>
    </row>
    <row r="130" s="1" customFormat="1" ht="15" customHeight="1">
      <c r="B130" s="289"/>
      <c r="C130" s="270" t="s">
        <v>447</v>
      </c>
      <c r="D130" s="270"/>
      <c r="E130" s="270"/>
      <c r="F130" s="271" t="s">
        <v>440</v>
      </c>
      <c r="G130" s="270"/>
      <c r="H130" s="270" t="s">
        <v>448</v>
      </c>
      <c r="I130" s="270" t="s">
        <v>436</v>
      </c>
      <c r="J130" s="270">
        <v>15</v>
      </c>
      <c r="K130" s="292"/>
    </row>
    <row r="131" s="1" customFormat="1" ht="15" customHeight="1">
      <c r="B131" s="289"/>
      <c r="C131" s="270" t="s">
        <v>449</v>
      </c>
      <c r="D131" s="270"/>
      <c r="E131" s="270"/>
      <c r="F131" s="271" t="s">
        <v>440</v>
      </c>
      <c r="G131" s="270"/>
      <c r="H131" s="270" t="s">
        <v>450</v>
      </c>
      <c r="I131" s="270" t="s">
        <v>436</v>
      </c>
      <c r="J131" s="270">
        <v>20</v>
      </c>
      <c r="K131" s="292"/>
    </row>
    <row r="132" s="1" customFormat="1" ht="15" customHeight="1">
      <c r="B132" s="289"/>
      <c r="C132" s="270" t="s">
        <v>451</v>
      </c>
      <c r="D132" s="270"/>
      <c r="E132" s="270"/>
      <c r="F132" s="271" t="s">
        <v>440</v>
      </c>
      <c r="G132" s="270"/>
      <c r="H132" s="270" t="s">
        <v>452</v>
      </c>
      <c r="I132" s="270" t="s">
        <v>436</v>
      </c>
      <c r="J132" s="270">
        <v>20</v>
      </c>
      <c r="K132" s="292"/>
    </row>
    <row r="133" s="1" customFormat="1" ht="15" customHeight="1">
      <c r="B133" s="289"/>
      <c r="C133" s="244" t="s">
        <v>439</v>
      </c>
      <c r="D133" s="244"/>
      <c r="E133" s="244"/>
      <c r="F133" s="267" t="s">
        <v>440</v>
      </c>
      <c r="G133" s="244"/>
      <c r="H133" s="244" t="s">
        <v>474</v>
      </c>
      <c r="I133" s="244" t="s">
        <v>436</v>
      </c>
      <c r="J133" s="244">
        <v>50</v>
      </c>
      <c r="K133" s="292"/>
    </row>
    <row r="134" s="1" customFormat="1" ht="15" customHeight="1">
      <c r="B134" s="289"/>
      <c r="C134" s="244" t="s">
        <v>453</v>
      </c>
      <c r="D134" s="244"/>
      <c r="E134" s="244"/>
      <c r="F134" s="267" t="s">
        <v>440</v>
      </c>
      <c r="G134" s="244"/>
      <c r="H134" s="244" t="s">
        <v>474</v>
      </c>
      <c r="I134" s="244" t="s">
        <v>436</v>
      </c>
      <c r="J134" s="244">
        <v>50</v>
      </c>
      <c r="K134" s="292"/>
    </row>
    <row r="135" s="1" customFormat="1" ht="15" customHeight="1">
      <c r="B135" s="289"/>
      <c r="C135" s="244" t="s">
        <v>459</v>
      </c>
      <c r="D135" s="244"/>
      <c r="E135" s="244"/>
      <c r="F135" s="267" t="s">
        <v>440</v>
      </c>
      <c r="G135" s="244"/>
      <c r="H135" s="244" t="s">
        <v>474</v>
      </c>
      <c r="I135" s="244" t="s">
        <v>436</v>
      </c>
      <c r="J135" s="244">
        <v>50</v>
      </c>
      <c r="K135" s="292"/>
    </row>
    <row r="136" s="1" customFormat="1" ht="15" customHeight="1">
      <c r="B136" s="289"/>
      <c r="C136" s="244" t="s">
        <v>461</v>
      </c>
      <c r="D136" s="244"/>
      <c r="E136" s="244"/>
      <c r="F136" s="267" t="s">
        <v>440</v>
      </c>
      <c r="G136" s="244"/>
      <c r="H136" s="244" t="s">
        <v>474</v>
      </c>
      <c r="I136" s="244" t="s">
        <v>436</v>
      </c>
      <c r="J136" s="244">
        <v>50</v>
      </c>
      <c r="K136" s="292"/>
    </row>
    <row r="137" s="1" customFormat="1" ht="15" customHeight="1">
      <c r="B137" s="289"/>
      <c r="C137" s="244" t="s">
        <v>462</v>
      </c>
      <c r="D137" s="244"/>
      <c r="E137" s="244"/>
      <c r="F137" s="267" t="s">
        <v>440</v>
      </c>
      <c r="G137" s="244"/>
      <c r="H137" s="244" t="s">
        <v>487</v>
      </c>
      <c r="I137" s="244" t="s">
        <v>436</v>
      </c>
      <c r="J137" s="244">
        <v>255</v>
      </c>
      <c r="K137" s="292"/>
    </row>
    <row r="138" s="1" customFormat="1" ht="15" customHeight="1">
      <c r="B138" s="289"/>
      <c r="C138" s="244" t="s">
        <v>464</v>
      </c>
      <c r="D138" s="244"/>
      <c r="E138" s="244"/>
      <c r="F138" s="267" t="s">
        <v>434</v>
      </c>
      <c r="G138" s="244"/>
      <c r="H138" s="244" t="s">
        <v>488</v>
      </c>
      <c r="I138" s="244" t="s">
        <v>466</v>
      </c>
      <c r="J138" s="244"/>
      <c r="K138" s="292"/>
    </row>
    <row r="139" s="1" customFormat="1" ht="15" customHeight="1">
      <c r="B139" s="289"/>
      <c r="C139" s="244" t="s">
        <v>467</v>
      </c>
      <c r="D139" s="244"/>
      <c r="E139" s="244"/>
      <c r="F139" s="267" t="s">
        <v>434</v>
      </c>
      <c r="G139" s="244"/>
      <c r="H139" s="244" t="s">
        <v>489</v>
      </c>
      <c r="I139" s="244" t="s">
        <v>469</v>
      </c>
      <c r="J139" s="244"/>
      <c r="K139" s="292"/>
    </row>
    <row r="140" s="1" customFormat="1" ht="15" customHeight="1">
      <c r="B140" s="289"/>
      <c r="C140" s="244" t="s">
        <v>470</v>
      </c>
      <c r="D140" s="244"/>
      <c r="E140" s="244"/>
      <c r="F140" s="267" t="s">
        <v>434</v>
      </c>
      <c r="G140" s="244"/>
      <c r="H140" s="244" t="s">
        <v>470</v>
      </c>
      <c r="I140" s="244" t="s">
        <v>469</v>
      </c>
      <c r="J140" s="244"/>
      <c r="K140" s="292"/>
    </row>
    <row r="141" s="1" customFormat="1" ht="15" customHeight="1">
      <c r="B141" s="289"/>
      <c r="C141" s="244" t="s">
        <v>38</v>
      </c>
      <c r="D141" s="244"/>
      <c r="E141" s="244"/>
      <c r="F141" s="267" t="s">
        <v>434</v>
      </c>
      <c r="G141" s="244"/>
      <c r="H141" s="244" t="s">
        <v>490</v>
      </c>
      <c r="I141" s="244" t="s">
        <v>469</v>
      </c>
      <c r="J141" s="244"/>
      <c r="K141" s="292"/>
    </row>
    <row r="142" s="1" customFormat="1" ht="15" customHeight="1">
      <c r="B142" s="289"/>
      <c r="C142" s="244" t="s">
        <v>491</v>
      </c>
      <c r="D142" s="244"/>
      <c r="E142" s="244"/>
      <c r="F142" s="267" t="s">
        <v>434</v>
      </c>
      <c r="G142" s="244"/>
      <c r="H142" s="244" t="s">
        <v>492</v>
      </c>
      <c r="I142" s="244" t="s">
        <v>469</v>
      </c>
      <c r="J142" s="244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="1" customFormat="1" ht="45" customHeight="1">
      <c r="B147" s="256"/>
      <c r="C147" s="257" t="s">
        <v>493</v>
      </c>
      <c r="D147" s="257"/>
      <c r="E147" s="257"/>
      <c r="F147" s="257"/>
      <c r="G147" s="257"/>
      <c r="H147" s="257"/>
      <c r="I147" s="257"/>
      <c r="J147" s="257"/>
      <c r="K147" s="258"/>
    </row>
    <row r="148" s="1" customFormat="1" ht="17.25" customHeight="1">
      <c r="B148" s="256"/>
      <c r="C148" s="259" t="s">
        <v>428</v>
      </c>
      <c r="D148" s="259"/>
      <c r="E148" s="259"/>
      <c r="F148" s="259" t="s">
        <v>429</v>
      </c>
      <c r="G148" s="260"/>
      <c r="H148" s="259" t="s">
        <v>54</v>
      </c>
      <c r="I148" s="259" t="s">
        <v>57</v>
      </c>
      <c r="J148" s="259" t="s">
        <v>430</v>
      </c>
      <c r="K148" s="258"/>
    </row>
    <row r="149" s="1" customFormat="1" ht="17.25" customHeight="1">
      <c r="B149" s="256"/>
      <c r="C149" s="261" t="s">
        <v>431</v>
      </c>
      <c r="D149" s="261"/>
      <c r="E149" s="261"/>
      <c r="F149" s="262" t="s">
        <v>432</v>
      </c>
      <c r="G149" s="263"/>
      <c r="H149" s="261"/>
      <c r="I149" s="261"/>
      <c r="J149" s="261" t="s">
        <v>433</v>
      </c>
      <c r="K149" s="258"/>
    </row>
    <row r="150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="1" customFormat="1" ht="15" customHeight="1">
      <c r="B151" s="269"/>
      <c r="C151" s="296" t="s">
        <v>437</v>
      </c>
      <c r="D151" s="244"/>
      <c r="E151" s="244"/>
      <c r="F151" s="297" t="s">
        <v>434</v>
      </c>
      <c r="G151" s="244"/>
      <c r="H151" s="296" t="s">
        <v>474</v>
      </c>
      <c r="I151" s="296" t="s">
        <v>436</v>
      </c>
      <c r="J151" s="296">
        <v>120</v>
      </c>
      <c r="K151" s="292"/>
    </row>
    <row r="152" s="1" customFormat="1" ht="15" customHeight="1">
      <c r="B152" s="269"/>
      <c r="C152" s="296" t="s">
        <v>483</v>
      </c>
      <c r="D152" s="244"/>
      <c r="E152" s="244"/>
      <c r="F152" s="297" t="s">
        <v>434</v>
      </c>
      <c r="G152" s="244"/>
      <c r="H152" s="296" t="s">
        <v>494</v>
      </c>
      <c r="I152" s="296" t="s">
        <v>436</v>
      </c>
      <c r="J152" s="296" t="s">
        <v>485</v>
      </c>
      <c r="K152" s="292"/>
    </row>
    <row r="153" s="1" customFormat="1" ht="15" customHeight="1">
      <c r="B153" s="269"/>
      <c r="C153" s="296" t="s">
        <v>382</v>
      </c>
      <c r="D153" s="244"/>
      <c r="E153" s="244"/>
      <c r="F153" s="297" t="s">
        <v>434</v>
      </c>
      <c r="G153" s="244"/>
      <c r="H153" s="296" t="s">
        <v>495</v>
      </c>
      <c r="I153" s="296" t="s">
        <v>436</v>
      </c>
      <c r="J153" s="296" t="s">
        <v>485</v>
      </c>
      <c r="K153" s="292"/>
    </row>
    <row r="154" s="1" customFormat="1" ht="15" customHeight="1">
      <c r="B154" s="269"/>
      <c r="C154" s="296" t="s">
        <v>439</v>
      </c>
      <c r="D154" s="244"/>
      <c r="E154" s="244"/>
      <c r="F154" s="297" t="s">
        <v>440</v>
      </c>
      <c r="G154" s="244"/>
      <c r="H154" s="296" t="s">
        <v>474</v>
      </c>
      <c r="I154" s="296" t="s">
        <v>436</v>
      </c>
      <c r="J154" s="296">
        <v>50</v>
      </c>
      <c r="K154" s="292"/>
    </row>
    <row r="155" s="1" customFormat="1" ht="15" customHeight="1">
      <c r="B155" s="269"/>
      <c r="C155" s="296" t="s">
        <v>442</v>
      </c>
      <c r="D155" s="244"/>
      <c r="E155" s="244"/>
      <c r="F155" s="297" t="s">
        <v>434</v>
      </c>
      <c r="G155" s="244"/>
      <c r="H155" s="296" t="s">
        <v>474</v>
      </c>
      <c r="I155" s="296" t="s">
        <v>444</v>
      </c>
      <c r="J155" s="296"/>
      <c r="K155" s="292"/>
    </row>
    <row r="156" s="1" customFormat="1" ht="15" customHeight="1">
      <c r="B156" s="269"/>
      <c r="C156" s="296" t="s">
        <v>453</v>
      </c>
      <c r="D156" s="244"/>
      <c r="E156" s="244"/>
      <c r="F156" s="297" t="s">
        <v>440</v>
      </c>
      <c r="G156" s="244"/>
      <c r="H156" s="296" t="s">
        <v>474</v>
      </c>
      <c r="I156" s="296" t="s">
        <v>436</v>
      </c>
      <c r="J156" s="296">
        <v>50</v>
      </c>
      <c r="K156" s="292"/>
    </row>
    <row r="157" s="1" customFormat="1" ht="15" customHeight="1">
      <c r="B157" s="269"/>
      <c r="C157" s="296" t="s">
        <v>461</v>
      </c>
      <c r="D157" s="244"/>
      <c r="E157" s="244"/>
      <c r="F157" s="297" t="s">
        <v>440</v>
      </c>
      <c r="G157" s="244"/>
      <c r="H157" s="296" t="s">
        <v>474</v>
      </c>
      <c r="I157" s="296" t="s">
        <v>436</v>
      </c>
      <c r="J157" s="296">
        <v>50</v>
      </c>
      <c r="K157" s="292"/>
    </row>
    <row r="158" s="1" customFormat="1" ht="15" customHeight="1">
      <c r="B158" s="269"/>
      <c r="C158" s="296" t="s">
        <v>459</v>
      </c>
      <c r="D158" s="244"/>
      <c r="E158" s="244"/>
      <c r="F158" s="297" t="s">
        <v>440</v>
      </c>
      <c r="G158" s="244"/>
      <c r="H158" s="296" t="s">
        <v>474</v>
      </c>
      <c r="I158" s="296" t="s">
        <v>436</v>
      </c>
      <c r="J158" s="296">
        <v>50</v>
      </c>
      <c r="K158" s="292"/>
    </row>
    <row r="159" s="1" customFormat="1" ht="15" customHeight="1">
      <c r="B159" s="269"/>
      <c r="C159" s="296" t="s">
        <v>82</v>
      </c>
      <c r="D159" s="244"/>
      <c r="E159" s="244"/>
      <c r="F159" s="297" t="s">
        <v>434</v>
      </c>
      <c r="G159" s="244"/>
      <c r="H159" s="296" t="s">
        <v>496</v>
      </c>
      <c r="I159" s="296" t="s">
        <v>436</v>
      </c>
      <c r="J159" s="296" t="s">
        <v>497</v>
      </c>
      <c r="K159" s="292"/>
    </row>
    <row r="160" s="1" customFormat="1" ht="15" customHeight="1">
      <c r="B160" s="269"/>
      <c r="C160" s="296" t="s">
        <v>498</v>
      </c>
      <c r="D160" s="244"/>
      <c r="E160" s="244"/>
      <c r="F160" s="297" t="s">
        <v>434</v>
      </c>
      <c r="G160" s="244"/>
      <c r="H160" s="296" t="s">
        <v>499</v>
      </c>
      <c r="I160" s="296" t="s">
        <v>469</v>
      </c>
      <c r="J160" s="296"/>
      <c r="K160" s="292"/>
    </row>
    <row r="16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="1" customFormat="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="1" customFormat="1" ht="45" customHeight="1">
      <c r="B165" s="234"/>
      <c r="C165" s="235" t="s">
        <v>500</v>
      </c>
      <c r="D165" s="235"/>
      <c r="E165" s="235"/>
      <c r="F165" s="235"/>
      <c r="G165" s="235"/>
      <c r="H165" s="235"/>
      <c r="I165" s="235"/>
      <c r="J165" s="235"/>
      <c r="K165" s="236"/>
    </row>
    <row r="166" s="1" customFormat="1" ht="17.25" customHeight="1">
      <c r="B166" s="234"/>
      <c r="C166" s="259" t="s">
        <v>428</v>
      </c>
      <c r="D166" s="259"/>
      <c r="E166" s="259"/>
      <c r="F166" s="259" t="s">
        <v>429</v>
      </c>
      <c r="G166" s="301"/>
      <c r="H166" s="302" t="s">
        <v>54</v>
      </c>
      <c r="I166" s="302" t="s">
        <v>57</v>
      </c>
      <c r="J166" s="259" t="s">
        <v>430</v>
      </c>
      <c r="K166" s="236"/>
    </row>
    <row r="167" s="1" customFormat="1" ht="17.25" customHeight="1">
      <c r="B167" s="237"/>
      <c r="C167" s="261" t="s">
        <v>431</v>
      </c>
      <c r="D167" s="261"/>
      <c r="E167" s="261"/>
      <c r="F167" s="262" t="s">
        <v>432</v>
      </c>
      <c r="G167" s="303"/>
      <c r="H167" s="304"/>
      <c r="I167" s="304"/>
      <c r="J167" s="261" t="s">
        <v>433</v>
      </c>
      <c r="K167" s="239"/>
    </row>
    <row r="168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="1" customFormat="1" ht="15" customHeight="1">
      <c r="B169" s="269"/>
      <c r="C169" s="244" t="s">
        <v>437</v>
      </c>
      <c r="D169" s="244"/>
      <c r="E169" s="244"/>
      <c r="F169" s="267" t="s">
        <v>434</v>
      </c>
      <c r="G169" s="244"/>
      <c r="H169" s="244" t="s">
        <v>474</v>
      </c>
      <c r="I169" s="244" t="s">
        <v>436</v>
      </c>
      <c r="J169" s="244">
        <v>120</v>
      </c>
      <c r="K169" s="292"/>
    </row>
    <row r="170" s="1" customFormat="1" ht="15" customHeight="1">
      <c r="B170" s="269"/>
      <c r="C170" s="244" t="s">
        <v>483</v>
      </c>
      <c r="D170" s="244"/>
      <c r="E170" s="244"/>
      <c r="F170" s="267" t="s">
        <v>434</v>
      </c>
      <c r="G170" s="244"/>
      <c r="H170" s="244" t="s">
        <v>484</v>
      </c>
      <c r="I170" s="244" t="s">
        <v>436</v>
      </c>
      <c r="J170" s="244" t="s">
        <v>485</v>
      </c>
      <c r="K170" s="292"/>
    </row>
    <row r="171" s="1" customFormat="1" ht="15" customHeight="1">
      <c r="B171" s="269"/>
      <c r="C171" s="244" t="s">
        <v>382</v>
      </c>
      <c r="D171" s="244"/>
      <c r="E171" s="244"/>
      <c r="F171" s="267" t="s">
        <v>434</v>
      </c>
      <c r="G171" s="244"/>
      <c r="H171" s="244" t="s">
        <v>501</v>
      </c>
      <c r="I171" s="244" t="s">
        <v>436</v>
      </c>
      <c r="J171" s="244" t="s">
        <v>485</v>
      </c>
      <c r="K171" s="292"/>
    </row>
    <row r="172" s="1" customFormat="1" ht="15" customHeight="1">
      <c r="B172" s="269"/>
      <c r="C172" s="244" t="s">
        <v>439</v>
      </c>
      <c r="D172" s="244"/>
      <c r="E172" s="244"/>
      <c r="F172" s="267" t="s">
        <v>440</v>
      </c>
      <c r="G172" s="244"/>
      <c r="H172" s="244" t="s">
        <v>501</v>
      </c>
      <c r="I172" s="244" t="s">
        <v>436</v>
      </c>
      <c r="J172" s="244">
        <v>50</v>
      </c>
      <c r="K172" s="292"/>
    </row>
    <row r="173" s="1" customFormat="1" ht="15" customHeight="1">
      <c r="B173" s="269"/>
      <c r="C173" s="244" t="s">
        <v>442</v>
      </c>
      <c r="D173" s="244"/>
      <c r="E173" s="244"/>
      <c r="F173" s="267" t="s">
        <v>434</v>
      </c>
      <c r="G173" s="244"/>
      <c r="H173" s="244" t="s">
        <v>501</v>
      </c>
      <c r="I173" s="244" t="s">
        <v>444</v>
      </c>
      <c r="J173" s="244"/>
      <c r="K173" s="292"/>
    </row>
    <row r="174" s="1" customFormat="1" ht="15" customHeight="1">
      <c r="B174" s="269"/>
      <c r="C174" s="244" t="s">
        <v>453</v>
      </c>
      <c r="D174" s="244"/>
      <c r="E174" s="244"/>
      <c r="F174" s="267" t="s">
        <v>440</v>
      </c>
      <c r="G174" s="244"/>
      <c r="H174" s="244" t="s">
        <v>501</v>
      </c>
      <c r="I174" s="244" t="s">
        <v>436</v>
      </c>
      <c r="J174" s="244">
        <v>50</v>
      </c>
      <c r="K174" s="292"/>
    </row>
    <row r="175" s="1" customFormat="1" ht="15" customHeight="1">
      <c r="B175" s="269"/>
      <c r="C175" s="244" t="s">
        <v>461</v>
      </c>
      <c r="D175" s="244"/>
      <c r="E175" s="244"/>
      <c r="F175" s="267" t="s">
        <v>440</v>
      </c>
      <c r="G175" s="244"/>
      <c r="H175" s="244" t="s">
        <v>501</v>
      </c>
      <c r="I175" s="244" t="s">
        <v>436</v>
      </c>
      <c r="J175" s="244">
        <v>50</v>
      </c>
      <c r="K175" s="292"/>
    </row>
    <row r="176" s="1" customFormat="1" ht="15" customHeight="1">
      <c r="B176" s="269"/>
      <c r="C176" s="244" t="s">
        <v>459</v>
      </c>
      <c r="D176" s="244"/>
      <c r="E176" s="244"/>
      <c r="F176" s="267" t="s">
        <v>440</v>
      </c>
      <c r="G176" s="244"/>
      <c r="H176" s="244" t="s">
        <v>501</v>
      </c>
      <c r="I176" s="244" t="s">
        <v>436</v>
      </c>
      <c r="J176" s="244">
        <v>50</v>
      </c>
      <c r="K176" s="292"/>
    </row>
    <row r="177" s="1" customFormat="1" ht="15" customHeight="1">
      <c r="B177" s="269"/>
      <c r="C177" s="244" t="s">
        <v>98</v>
      </c>
      <c r="D177" s="244"/>
      <c r="E177" s="244"/>
      <c r="F177" s="267" t="s">
        <v>434</v>
      </c>
      <c r="G177" s="244"/>
      <c r="H177" s="244" t="s">
        <v>502</v>
      </c>
      <c r="I177" s="244" t="s">
        <v>503</v>
      </c>
      <c r="J177" s="244"/>
      <c r="K177" s="292"/>
    </row>
    <row r="178" s="1" customFormat="1" ht="15" customHeight="1">
      <c r="B178" s="269"/>
      <c r="C178" s="244" t="s">
        <v>57</v>
      </c>
      <c r="D178" s="244"/>
      <c r="E178" s="244"/>
      <c r="F178" s="267" t="s">
        <v>434</v>
      </c>
      <c r="G178" s="244"/>
      <c r="H178" s="244" t="s">
        <v>504</v>
      </c>
      <c r="I178" s="244" t="s">
        <v>505</v>
      </c>
      <c r="J178" s="244">
        <v>1</v>
      </c>
      <c r="K178" s="292"/>
    </row>
    <row r="179" s="1" customFormat="1" ht="15" customHeight="1">
      <c r="B179" s="269"/>
      <c r="C179" s="244" t="s">
        <v>53</v>
      </c>
      <c r="D179" s="244"/>
      <c r="E179" s="244"/>
      <c r="F179" s="267" t="s">
        <v>434</v>
      </c>
      <c r="G179" s="244"/>
      <c r="H179" s="244" t="s">
        <v>506</v>
      </c>
      <c r="I179" s="244" t="s">
        <v>436</v>
      </c>
      <c r="J179" s="244">
        <v>20</v>
      </c>
      <c r="K179" s="292"/>
    </row>
    <row r="180" s="1" customFormat="1" ht="15" customHeight="1">
      <c r="B180" s="269"/>
      <c r="C180" s="244" t="s">
        <v>54</v>
      </c>
      <c r="D180" s="244"/>
      <c r="E180" s="244"/>
      <c r="F180" s="267" t="s">
        <v>434</v>
      </c>
      <c r="G180" s="244"/>
      <c r="H180" s="244" t="s">
        <v>507</v>
      </c>
      <c r="I180" s="244" t="s">
        <v>436</v>
      </c>
      <c r="J180" s="244">
        <v>255</v>
      </c>
      <c r="K180" s="292"/>
    </row>
    <row r="181" s="1" customFormat="1" ht="15" customHeight="1">
      <c r="B181" s="269"/>
      <c r="C181" s="244" t="s">
        <v>99</v>
      </c>
      <c r="D181" s="244"/>
      <c r="E181" s="244"/>
      <c r="F181" s="267" t="s">
        <v>434</v>
      </c>
      <c r="G181" s="244"/>
      <c r="H181" s="244" t="s">
        <v>398</v>
      </c>
      <c r="I181" s="244" t="s">
        <v>436</v>
      </c>
      <c r="J181" s="244">
        <v>10</v>
      </c>
      <c r="K181" s="292"/>
    </row>
    <row r="182" s="1" customFormat="1" ht="15" customHeight="1">
      <c r="B182" s="269"/>
      <c r="C182" s="244" t="s">
        <v>100</v>
      </c>
      <c r="D182" s="244"/>
      <c r="E182" s="244"/>
      <c r="F182" s="267" t="s">
        <v>434</v>
      </c>
      <c r="G182" s="244"/>
      <c r="H182" s="244" t="s">
        <v>508</v>
      </c>
      <c r="I182" s="244" t="s">
        <v>469</v>
      </c>
      <c r="J182" s="244"/>
      <c r="K182" s="292"/>
    </row>
    <row r="183" s="1" customFormat="1" ht="15" customHeight="1">
      <c r="B183" s="269"/>
      <c r="C183" s="244" t="s">
        <v>509</v>
      </c>
      <c r="D183" s="244"/>
      <c r="E183" s="244"/>
      <c r="F183" s="267" t="s">
        <v>434</v>
      </c>
      <c r="G183" s="244"/>
      <c r="H183" s="244" t="s">
        <v>510</v>
      </c>
      <c r="I183" s="244" t="s">
        <v>469</v>
      </c>
      <c r="J183" s="244"/>
      <c r="K183" s="292"/>
    </row>
    <row r="184" s="1" customFormat="1" ht="15" customHeight="1">
      <c r="B184" s="269"/>
      <c r="C184" s="244" t="s">
        <v>498</v>
      </c>
      <c r="D184" s="244"/>
      <c r="E184" s="244"/>
      <c r="F184" s="267" t="s">
        <v>434</v>
      </c>
      <c r="G184" s="244"/>
      <c r="H184" s="244" t="s">
        <v>511</v>
      </c>
      <c r="I184" s="244" t="s">
        <v>469</v>
      </c>
      <c r="J184" s="244"/>
      <c r="K184" s="292"/>
    </row>
    <row r="185" s="1" customFormat="1" ht="15" customHeight="1">
      <c r="B185" s="269"/>
      <c r="C185" s="244" t="s">
        <v>102</v>
      </c>
      <c r="D185" s="244"/>
      <c r="E185" s="244"/>
      <c r="F185" s="267" t="s">
        <v>440</v>
      </c>
      <c r="G185" s="244"/>
      <c r="H185" s="244" t="s">
        <v>512</v>
      </c>
      <c r="I185" s="244" t="s">
        <v>436</v>
      </c>
      <c r="J185" s="244">
        <v>50</v>
      </c>
      <c r="K185" s="292"/>
    </row>
    <row r="186" s="1" customFormat="1" ht="15" customHeight="1">
      <c r="B186" s="269"/>
      <c r="C186" s="244" t="s">
        <v>513</v>
      </c>
      <c r="D186" s="244"/>
      <c r="E186" s="244"/>
      <c r="F186" s="267" t="s">
        <v>440</v>
      </c>
      <c r="G186" s="244"/>
      <c r="H186" s="244" t="s">
        <v>514</v>
      </c>
      <c r="I186" s="244" t="s">
        <v>515</v>
      </c>
      <c r="J186" s="244"/>
      <c r="K186" s="292"/>
    </row>
    <row r="187" s="1" customFormat="1" ht="15" customHeight="1">
      <c r="B187" s="269"/>
      <c r="C187" s="244" t="s">
        <v>516</v>
      </c>
      <c r="D187" s="244"/>
      <c r="E187" s="244"/>
      <c r="F187" s="267" t="s">
        <v>440</v>
      </c>
      <c r="G187" s="244"/>
      <c r="H187" s="244" t="s">
        <v>517</v>
      </c>
      <c r="I187" s="244" t="s">
        <v>515</v>
      </c>
      <c r="J187" s="244"/>
      <c r="K187" s="292"/>
    </row>
    <row r="188" s="1" customFormat="1" ht="15" customHeight="1">
      <c r="B188" s="269"/>
      <c r="C188" s="244" t="s">
        <v>518</v>
      </c>
      <c r="D188" s="244"/>
      <c r="E188" s="244"/>
      <c r="F188" s="267" t="s">
        <v>440</v>
      </c>
      <c r="G188" s="244"/>
      <c r="H188" s="244" t="s">
        <v>519</v>
      </c>
      <c r="I188" s="244" t="s">
        <v>515</v>
      </c>
      <c r="J188" s="244"/>
      <c r="K188" s="292"/>
    </row>
    <row r="189" s="1" customFormat="1" ht="15" customHeight="1">
      <c r="B189" s="269"/>
      <c r="C189" s="305" t="s">
        <v>520</v>
      </c>
      <c r="D189" s="244"/>
      <c r="E189" s="244"/>
      <c r="F189" s="267" t="s">
        <v>440</v>
      </c>
      <c r="G189" s="244"/>
      <c r="H189" s="244" t="s">
        <v>521</v>
      </c>
      <c r="I189" s="244" t="s">
        <v>522</v>
      </c>
      <c r="J189" s="306" t="s">
        <v>523</v>
      </c>
      <c r="K189" s="292"/>
    </row>
    <row r="190" s="14" customFormat="1" ht="15" customHeight="1">
      <c r="B190" s="307"/>
      <c r="C190" s="308" t="s">
        <v>524</v>
      </c>
      <c r="D190" s="309"/>
      <c r="E190" s="309"/>
      <c r="F190" s="310" t="s">
        <v>440</v>
      </c>
      <c r="G190" s="309"/>
      <c r="H190" s="309" t="s">
        <v>525</v>
      </c>
      <c r="I190" s="309" t="s">
        <v>522</v>
      </c>
      <c r="J190" s="311" t="s">
        <v>523</v>
      </c>
      <c r="K190" s="312"/>
    </row>
    <row r="191" s="1" customFormat="1" ht="15" customHeight="1">
      <c r="B191" s="269"/>
      <c r="C191" s="305" t="s">
        <v>42</v>
      </c>
      <c r="D191" s="244"/>
      <c r="E191" s="244"/>
      <c r="F191" s="267" t="s">
        <v>434</v>
      </c>
      <c r="G191" s="244"/>
      <c r="H191" s="241" t="s">
        <v>526</v>
      </c>
      <c r="I191" s="244" t="s">
        <v>527</v>
      </c>
      <c r="J191" s="244"/>
      <c r="K191" s="292"/>
    </row>
    <row r="192" s="1" customFormat="1" ht="15" customHeight="1">
      <c r="B192" s="269"/>
      <c r="C192" s="305" t="s">
        <v>528</v>
      </c>
      <c r="D192" s="244"/>
      <c r="E192" s="244"/>
      <c r="F192" s="267" t="s">
        <v>434</v>
      </c>
      <c r="G192" s="244"/>
      <c r="H192" s="244" t="s">
        <v>529</v>
      </c>
      <c r="I192" s="244" t="s">
        <v>469</v>
      </c>
      <c r="J192" s="244"/>
      <c r="K192" s="292"/>
    </row>
    <row r="193" s="1" customFormat="1" ht="15" customHeight="1">
      <c r="B193" s="269"/>
      <c r="C193" s="305" t="s">
        <v>530</v>
      </c>
      <c r="D193" s="244"/>
      <c r="E193" s="244"/>
      <c r="F193" s="267" t="s">
        <v>434</v>
      </c>
      <c r="G193" s="244"/>
      <c r="H193" s="244" t="s">
        <v>531</v>
      </c>
      <c r="I193" s="244" t="s">
        <v>469</v>
      </c>
      <c r="J193" s="244"/>
      <c r="K193" s="292"/>
    </row>
    <row r="194" s="1" customFormat="1" ht="15" customHeight="1">
      <c r="B194" s="269"/>
      <c r="C194" s="305" t="s">
        <v>532</v>
      </c>
      <c r="D194" s="244"/>
      <c r="E194" s="244"/>
      <c r="F194" s="267" t="s">
        <v>440</v>
      </c>
      <c r="G194" s="244"/>
      <c r="H194" s="244" t="s">
        <v>533</v>
      </c>
      <c r="I194" s="244" t="s">
        <v>469</v>
      </c>
      <c r="J194" s="244"/>
      <c r="K194" s="292"/>
    </row>
    <row r="195" s="1" customFormat="1" ht="15" customHeight="1">
      <c r="B195" s="298"/>
      <c r="C195" s="313"/>
      <c r="D195" s="278"/>
      <c r="E195" s="278"/>
      <c r="F195" s="278"/>
      <c r="G195" s="278"/>
      <c r="H195" s="278"/>
      <c r="I195" s="278"/>
      <c r="J195" s="278"/>
      <c r="K195" s="299"/>
    </row>
    <row r="196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="1" customFormat="1" ht="18.75" customHeight="1">
      <c r="B197" s="280"/>
      <c r="C197" s="290"/>
      <c r="D197" s="290"/>
      <c r="E197" s="290"/>
      <c r="F197" s="300"/>
      <c r="G197" s="290"/>
      <c r="H197" s="290"/>
      <c r="I197" s="290"/>
      <c r="J197" s="290"/>
      <c r="K197" s="280"/>
    </row>
    <row r="198" s="1" customFormat="1" ht="18.75" customHeight="1">
      <c r="B198" s="252"/>
      <c r="C198" s="252"/>
      <c r="D198" s="252"/>
      <c r="E198" s="252"/>
      <c r="F198" s="252"/>
      <c r="G198" s="252"/>
      <c r="H198" s="252"/>
      <c r="I198" s="252"/>
      <c r="J198" s="252"/>
      <c r="K198" s="252"/>
    </row>
    <row r="199" s="1" customFormat="1" ht="13.5">
      <c r="B199" s="231"/>
      <c r="C199" s="232"/>
      <c r="D199" s="232"/>
      <c r="E199" s="232"/>
      <c r="F199" s="232"/>
      <c r="G199" s="232"/>
      <c r="H199" s="232"/>
      <c r="I199" s="232"/>
      <c r="J199" s="232"/>
      <c r="K199" s="233"/>
    </row>
    <row r="200" s="1" customFormat="1" ht="21">
      <c r="B200" s="234"/>
      <c r="C200" s="235" t="s">
        <v>534</v>
      </c>
      <c r="D200" s="235"/>
      <c r="E200" s="235"/>
      <c r="F200" s="235"/>
      <c r="G200" s="235"/>
      <c r="H200" s="235"/>
      <c r="I200" s="235"/>
      <c r="J200" s="235"/>
      <c r="K200" s="236"/>
    </row>
    <row r="201" s="1" customFormat="1" ht="25.5" customHeight="1">
      <c r="B201" s="234"/>
      <c r="C201" s="314" t="s">
        <v>535</v>
      </c>
      <c r="D201" s="314"/>
      <c r="E201" s="314"/>
      <c r="F201" s="314" t="s">
        <v>536</v>
      </c>
      <c r="G201" s="315"/>
      <c r="H201" s="314" t="s">
        <v>537</v>
      </c>
      <c r="I201" s="314"/>
      <c r="J201" s="314"/>
      <c r="K201" s="236"/>
    </row>
    <row r="202" s="1" customFormat="1" ht="5.25" customHeight="1">
      <c r="B202" s="269"/>
      <c r="C202" s="264"/>
      <c r="D202" s="264"/>
      <c r="E202" s="264"/>
      <c r="F202" s="264"/>
      <c r="G202" s="290"/>
      <c r="H202" s="264"/>
      <c r="I202" s="264"/>
      <c r="J202" s="264"/>
      <c r="K202" s="292"/>
    </row>
    <row r="203" s="1" customFormat="1" ht="15" customHeight="1">
      <c r="B203" s="269"/>
      <c r="C203" s="244" t="s">
        <v>527</v>
      </c>
      <c r="D203" s="244"/>
      <c r="E203" s="244"/>
      <c r="F203" s="267" t="s">
        <v>43</v>
      </c>
      <c r="G203" s="244"/>
      <c r="H203" s="244" t="s">
        <v>538</v>
      </c>
      <c r="I203" s="244"/>
      <c r="J203" s="244"/>
      <c r="K203" s="292"/>
    </row>
    <row r="204" s="1" customFormat="1" ht="15" customHeight="1">
      <c r="B204" s="269"/>
      <c r="C204" s="244"/>
      <c r="D204" s="244"/>
      <c r="E204" s="244"/>
      <c r="F204" s="267" t="s">
        <v>44</v>
      </c>
      <c r="G204" s="244"/>
      <c r="H204" s="244" t="s">
        <v>539</v>
      </c>
      <c r="I204" s="244"/>
      <c r="J204" s="244"/>
      <c r="K204" s="292"/>
    </row>
    <row r="205" s="1" customFormat="1" ht="15" customHeight="1">
      <c r="B205" s="269"/>
      <c r="C205" s="244"/>
      <c r="D205" s="244"/>
      <c r="E205" s="244"/>
      <c r="F205" s="267" t="s">
        <v>47</v>
      </c>
      <c r="G205" s="244"/>
      <c r="H205" s="244" t="s">
        <v>540</v>
      </c>
      <c r="I205" s="244"/>
      <c r="J205" s="244"/>
      <c r="K205" s="292"/>
    </row>
    <row r="206" s="1" customFormat="1" ht="15" customHeight="1">
      <c r="B206" s="269"/>
      <c r="C206" s="244"/>
      <c r="D206" s="244"/>
      <c r="E206" s="244"/>
      <c r="F206" s="267" t="s">
        <v>45</v>
      </c>
      <c r="G206" s="244"/>
      <c r="H206" s="244" t="s">
        <v>541</v>
      </c>
      <c r="I206" s="244"/>
      <c r="J206" s="244"/>
      <c r="K206" s="292"/>
    </row>
    <row r="207" s="1" customFormat="1" ht="15" customHeight="1">
      <c r="B207" s="269"/>
      <c r="C207" s="244"/>
      <c r="D207" s="244"/>
      <c r="E207" s="244"/>
      <c r="F207" s="267" t="s">
        <v>46</v>
      </c>
      <c r="G207" s="244"/>
      <c r="H207" s="244" t="s">
        <v>542</v>
      </c>
      <c r="I207" s="244"/>
      <c r="J207" s="244"/>
      <c r="K207" s="292"/>
    </row>
    <row r="208" s="1" customFormat="1" ht="15" customHeight="1">
      <c r="B208" s="269"/>
      <c r="C208" s="244"/>
      <c r="D208" s="244"/>
      <c r="E208" s="244"/>
      <c r="F208" s="267"/>
      <c r="G208" s="244"/>
      <c r="H208" s="244"/>
      <c r="I208" s="244"/>
      <c r="J208" s="244"/>
      <c r="K208" s="292"/>
    </row>
    <row r="209" s="1" customFormat="1" ht="15" customHeight="1">
      <c r="B209" s="269"/>
      <c r="C209" s="244" t="s">
        <v>481</v>
      </c>
      <c r="D209" s="244"/>
      <c r="E209" s="244"/>
      <c r="F209" s="267" t="s">
        <v>76</v>
      </c>
      <c r="G209" s="244"/>
      <c r="H209" s="244" t="s">
        <v>543</v>
      </c>
      <c r="I209" s="244"/>
      <c r="J209" s="244"/>
      <c r="K209" s="292"/>
    </row>
    <row r="210" s="1" customFormat="1" ht="15" customHeight="1">
      <c r="B210" s="269"/>
      <c r="C210" s="244"/>
      <c r="D210" s="244"/>
      <c r="E210" s="244"/>
      <c r="F210" s="267" t="s">
        <v>376</v>
      </c>
      <c r="G210" s="244"/>
      <c r="H210" s="244" t="s">
        <v>377</v>
      </c>
      <c r="I210" s="244"/>
      <c r="J210" s="244"/>
      <c r="K210" s="292"/>
    </row>
    <row r="211" s="1" customFormat="1" ht="15" customHeight="1">
      <c r="B211" s="269"/>
      <c r="C211" s="244"/>
      <c r="D211" s="244"/>
      <c r="E211" s="244"/>
      <c r="F211" s="267" t="s">
        <v>374</v>
      </c>
      <c r="G211" s="244"/>
      <c r="H211" s="244" t="s">
        <v>544</v>
      </c>
      <c r="I211" s="244"/>
      <c r="J211" s="244"/>
      <c r="K211" s="292"/>
    </row>
    <row r="212" s="1" customFormat="1" ht="15" customHeight="1">
      <c r="B212" s="316"/>
      <c r="C212" s="244"/>
      <c r="D212" s="244"/>
      <c r="E212" s="244"/>
      <c r="F212" s="267" t="s">
        <v>378</v>
      </c>
      <c r="G212" s="305"/>
      <c r="H212" s="296" t="s">
        <v>379</v>
      </c>
      <c r="I212" s="296"/>
      <c r="J212" s="296"/>
      <c r="K212" s="317"/>
    </row>
    <row r="213" s="1" customFormat="1" ht="15" customHeight="1">
      <c r="B213" s="316"/>
      <c r="C213" s="244"/>
      <c r="D213" s="244"/>
      <c r="E213" s="244"/>
      <c r="F213" s="267" t="s">
        <v>380</v>
      </c>
      <c r="G213" s="305"/>
      <c r="H213" s="296" t="s">
        <v>545</v>
      </c>
      <c r="I213" s="296"/>
      <c r="J213" s="296"/>
      <c r="K213" s="317"/>
    </row>
    <row r="214" s="1" customFormat="1" ht="15" customHeight="1">
      <c r="B214" s="316"/>
      <c r="C214" s="244"/>
      <c r="D214" s="244"/>
      <c r="E214" s="244"/>
      <c r="F214" s="267"/>
      <c r="G214" s="305"/>
      <c r="H214" s="296"/>
      <c r="I214" s="296"/>
      <c r="J214" s="296"/>
      <c r="K214" s="317"/>
    </row>
    <row r="215" s="1" customFormat="1" ht="15" customHeight="1">
      <c r="B215" s="316"/>
      <c r="C215" s="244" t="s">
        <v>505</v>
      </c>
      <c r="D215" s="244"/>
      <c r="E215" s="244"/>
      <c r="F215" s="267">
        <v>1</v>
      </c>
      <c r="G215" s="305"/>
      <c r="H215" s="296" t="s">
        <v>546</v>
      </c>
      <c r="I215" s="296"/>
      <c r="J215" s="296"/>
      <c r="K215" s="317"/>
    </row>
    <row r="216" s="1" customFormat="1" ht="15" customHeight="1">
      <c r="B216" s="316"/>
      <c r="C216" s="244"/>
      <c r="D216" s="244"/>
      <c r="E216" s="244"/>
      <c r="F216" s="267">
        <v>2</v>
      </c>
      <c r="G216" s="305"/>
      <c r="H216" s="296" t="s">
        <v>547</v>
      </c>
      <c r="I216" s="296"/>
      <c r="J216" s="296"/>
      <c r="K216" s="317"/>
    </row>
    <row r="217" s="1" customFormat="1" ht="15" customHeight="1">
      <c r="B217" s="316"/>
      <c r="C217" s="244"/>
      <c r="D217" s="244"/>
      <c r="E217" s="244"/>
      <c r="F217" s="267">
        <v>3</v>
      </c>
      <c r="G217" s="305"/>
      <c r="H217" s="296" t="s">
        <v>548</v>
      </c>
      <c r="I217" s="296"/>
      <c r="J217" s="296"/>
      <c r="K217" s="317"/>
    </row>
    <row r="218" s="1" customFormat="1" ht="15" customHeight="1">
      <c r="B218" s="316"/>
      <c r="C218" s="244"/>
      <c r="D218" s="244"/>
      <c r="E218" s="244"/>
      <c r="F218" s="267">
        <v>4</v>
      </c>
      <c r="G218" s="305"/>
      <c r="H218" s="296" t="s">
        <v>549</v>
      </c>
      <c r="I218" s="296"/>
      <c r="J218" s="296"/>
      <c r="K218" s="317"/>
    </row>
    <row r="219" s="1" customFormat="1" ht="12.75" customHeight="1">
      <c r="B219" s="318"/>
      <c r="C219" s="319"/>
      <c r="D219" s="319"/>
      <c r="E219" s="319"/>
      <c r="F219" s="319"/>
      <c r="G219" s="319"/>
      <c r="H219" s="319"/>
      <c r="I219" s="319"/>
      <c r="J219" s="319"/>
      <c r="K219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OMIS-KROSS\omis</dc:creator>
  <cp:lastModifiedBy>OMIS-KROSS\omis</cp:lastModifiedBy>
  <dcterms:created xsi:type="dcterms:W3CDTF">2024-06-19T05:59:47Z</dcterms:created>
  <dcterms:modified xsi:type="dcterms:W3CDTF">2024-06-19T05:59:49Z</dcterms:modified>
</cp:coreProperties>
</file>